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וועדת השקעות 2025\"/>
    </mc:Choice>
  </mc:AlternateContent>
  <xr:revisionPtr revIDLastSave="0" documentId="13_ncr:1_{32A00BBB-CCAF-4103-A7B1-981D967BED58}" xr6:coauthVersionLast="36" xr6:coauthVersionMax="36" xr10:uidLastSave="{00000000-0000-0000-0000-000000000000}"/>
  <bookViews>
    <workbookView xWindow="0" yWindow="0" windowWidth="28800" windowHeight="1236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Y25" i="5" l="1"/>
  <c r="Z25" i="5"/>
  <c r="W25" i="5" l="1"/>
  <c r="X25" i="5"/>
  <c r="U25" i="5" l="1"/>
  <c r="V25" i="5"/>
  <c r="S25" i="5" l="1"/>
  <c r="T25" i="5"/>
  <c r="Q25" i="5" l="1"/>
  <c r="R25" i="5"/>
  <c r="O25" i="5" l="1"/>
  <c r="P25" i="5"/>
  <c r="M25" i="5" l="1"/>
  <c r="N25" i="5"/>
  <c r="K25" i="5" l="1"/>
  <c r="L25" i="5"/>
  <c r="I25" i="5" l="1"/>
  <c r="J25" i="5"/>
  <c r="G25" i="5" l="1"/>
  <c r="H25" i="5"/>
  <c r="E25" i="5" l="1"/>
  <c r="F25" i="5"/>
  <c r="D25" i="5" l="1"/>
  <c r="C25" i="5"/>
  <c r="E34" i="5" l="1"/>
  <c r="D65" i="5"/>
  <c r="C57" i="5" l="1"/>
  <c r="F30" i="5" l="1"/>
  <c r="J65" i="5" l="1"/>
  <c r="J61" i="5"/>
  <c r="H65" i="5" l="1"/>
  <c r="H61" i="5"/>
  <c r="H56" i="5"/>
  <c r="E62" i="5" l="1"/>
  <c r="L30" i="5" l="1"/>
  <c r="E57" i="5" l="1"/>
  <c r="G57" i="5" s="1"/>
  <c r="I57" i="5" s="1"/>
  <c r="D61" i="5"/>
  <c r="D56" i="5"/>
  <c r="C30" i="5" l="1"/>
  <c r="D30" i="5"/>
  <c r="E30" i="5"/>
  <c r="G30" i="5"/>
  <c r="H30" i="5"/>
  <c r="I30" i="5"/>
  <c r="J30" i="5"/>
  <c r="C34" i="5"/>
  <c r="D34" i="5"/>
  <c r="F34" i="5"/>
  <c r="G34" i="5"/>
  <c r="H34" i="5"/>
  <c r="I34" i="5"/>
  <c r="J34" i="5"/>
  <c r="K30" i="5"/>
  <c r="M30" i="5"/>
  <c r="N30" i="5"/>
  <c r="O30" i="5"/>
  <c r="P30" i="5"/>
  <c r="Q30" i="5"/>
  <c r="R30" i="5"/>
  <c r="S30" i="5"/>
  <c r="T30" i="5"/>
  <c r="K34" i="5"/>
  <c r="L34" i="5"/>
  <c r="M34" i="5"/>
  <c r="N34" i="5"/>
  <c r="O34" i="5"/>
  <c r="P34" i="5"/>
  <c r="Q34" i="5"/>
  <c r="R34" i="5"/>
  <c r="S34" i="5"/>
  <c r="T34" i="5"/>
  <c r="Y34" i="5" l="1"/>
  <c r="Z34" i="5"/>
  <c r="Y30" i="5"/>
  <c r="Z30" i="5"/>
  <c r="W34" i="5" l="1"/>
  <c r="X34" i="5"/>
  <c r="W30" i="5"/>
  <c r="X30" i="5"/>
  <c r="U34" i="5" l="1"/>
  <c r="V34" i="5"/>
  <c r="U30" i="5"/>
  <c r="V30" i="5"/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<sst xmlns="http://schemas.openxmlformats.org/spreadsheetml/2006/main" count="108" uniqueCount="80">
  <si>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</si>
  <si>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</si>
  <si>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</si>
  <si>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</si>
  <si>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</si>
  <si>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</si>
  <si>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</si>
  <si>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</si>
  <si>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</si>
  <si>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</si>
  <si>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</si>
  <si>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</si>
  <si>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</si>
  <si>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</si>
  <si>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</si>
  <si>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</si>
  <si>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</si>
  <si>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</si>
  <si>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</si>
  <si>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</si>
  <si>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</si>
  <si>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</si>
  <si>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</si>
  <si>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</si>
  <si>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</si>
  <si>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</si>
  <si>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</si>
  <si>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</si>
  <si>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</si>
  <si>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</si>
  <si>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</si>
  <si>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</si>
  <si>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</si>
  <si>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</si>
  <si>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</si>
  <si>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</si>
  <si>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</si>
  <si>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</si>
  <si>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</si>
  <si>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</si>
  <si>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</si>
  <si>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XXXX</t>
  </si>
  <si>
    <t>יש לציין את שנת הדיווח</t>
  </si>
  <si>
    <t>סוף מידע</t>
  </si>
  <si>
    <t>שם חברה - אגודה שיתופית של עובדי התעשייה האווירית לניהול קופות גמל בע"מ</t>
  </si>
  <si>
    <t>קרנות סל</t>
  </si>
  <si>
    <t>אג"ח ממשלתיות סחירות, לא סחירות ואפיק השקעה מובטח תשואה</t>
  </si>
  <si>
    <t>התרומה לתשואה ינואר 2025</t>
  </si>
  <si>
    <t>שיעור מסך הנכסים ינואר 2025</t>
  </si>
  <si>
    <t xml:space="preserve">התרומה לתשואה פברואר 2025 </t>
  </si>
  <si>
    <t xml:space="preserve">שיעור מסך הנכסים פברואר 2025 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</si>
  <si>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</si>
  <si>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</si>
  <si>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</si>
  <si>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</si>
  <si>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</si>
  <si>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</si>
  <si>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</si>
  <si>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</si>
  <si>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</si>
  <si>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</si>
  <si>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</si>
  <si>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</si>
  <si>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</si>
  <si>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</si>
  <si>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</si>
  <si>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</si>
  <si>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</si>
  <si>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</si>
  <si>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</si>
  <si>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</si>
  <si>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</si>
  <si>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</si>
  <si>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</si>
  <si>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</si>
  <si>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</si>
  <si>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</si>
  <si>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</si>
  <si>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</si>
  <si>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 xml:space="preserve">שם המסלול - אקטיבי כספי (שקלי) מספר 15383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</si>
</sst>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##0.00%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  <font>
      <sz val="11"/>
      <name val="David"/>
      <family val="2"/>
    </font>
    <font>
      <sz val="10"/>
      <name val="Arial"/>
      <family val="2"/>
    </font>
    <font>
      <sz val="11"/>
      <color rgb="FFFF0000"/>
      <name val="David"/>
      <family val="2"/>
      <charset val="177"/>
    </font>
    <font>
      <sz val="10"/>
      <name val="Arial"/>
      <family val="2"/>
    </font>
    <font>
      <sz val="10"/>
      <color rgb="FF000000"/>
      <name val="Ariel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33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7" fillId="0" borderId="0"/>
  </cellStyleXfs>
  <cellXfs count="60">
    <xf numFmtId="0" fontId="0" fillId="0" borderId="0" xfId="0"/>
    <xf numFmtId="0" fontId="18" fillId="0" borderId="0" xfId="0" applyFont="1"/>
    <xf numFmtId="0" fontId="2" fillId="0" borderId="1" xfId="0" applyFont="1" applyBorder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22" fillId="3" borderId="8" xfId="0" applyFont="1" applyFill="1" applyBorder="1"/>
    <xf numFmtId="10" fontId="22" fillId="2" borderId="5" xfId="421" applyNumberFormat="1" applyFont="1" applyFill="1" applyBorder="1"/>
    <xf numFmtId="10" fontId="22" fillId="5" borderId="5" xfId="421" applyNumberFormat="1" applyFont="1" applyFill="1" applyBorder="1"/>
    <xf numFmtId="10" fontId="22" fillId="5" borderId="6" xfId="421" applyNumberFormat="1" applyFont="1" applyFill="1" applyBorder="1"/>
    <xf numFmtId="0" fontId="5" fillId="0" borderId="0" xfId="0" applyFont="1" applyBorder="1" applyAlignment="1">
      <alignment horizontal="right" wrapText="1" readingOrder="2"/>
    </xf>
    <xf numFmtId="4" fontId="3" fillId="2" borderId="12" xfId="421" applyNumberFormat="1" applyFont="1" applyFill="1" applyBorder="1"/>
    <xf numFmtId="4" fontId="3" fillId="5" borderId="12" xfId="421" applyNumberFormat="1" applyFont="1" applyFill="1" applyBorder="1"/>
    <xf numFmtId="10" fontId="2" fillId="0" borderId="0" xfId="0" applyNumberFormat="1" applyFont="1" applyFill="1"/>
    <xf numFmtId="10" fontId="24" fillId="0" borderId="0" xfId="0" applyNumberFormat="1" applyFont="1" applyFill="1"/>
    <xf numFmtId="4" fontId="2" fillId="0" borderId="0" xfId="0" applyNumberFormat="1" applyFont="1" applyFill="1"/>
    <xf numFmtId="0" fontId="2" fillId="3" borderId="8" xfId="0" applyFont="1" applyFill="1" applyBorder="1" applyAlignment="1">
      <alignment wrapText="1"/>
    </xf>
    <xf numFmtId="177" fontId="26" fillId="0" borderId="0" xfId="532" applyNumberFormat="1" applyFont="1" applyAlignment="1">
      <alignment horizontal="right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33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51" xfId="504" xr:uid="{00000000-0005-0000-0000-00002B010000}"/>
    <cellStyle name="Normal 52" xfId="505" xr:uid="{00000000-0005-0000-0000-00002C010000}"/>
    <cellStyle name="Normal 53" xfId="506" xr:uid="{00000000-0005-0000-0000-00002D010000}"/>
    <cellStyle name="Normal 54" xfId="507" xr:uid="{00000000-0005-0000-0000-00002E010000}"/>
    <cellStyle name="Normal 55" xfId="508" xr:uid="{00000000-0005-0000-0000-00002F010000}"/>
    <cellStyle name="Normal 56" xfId="509" xr:uid="{00000000-0005-0000-0000-000030010000}"/>
    <cellStyle name="Normal 57" xfId="510" xr:uid="{00000000-0005-0000-0000-000031010000}"/>
    <cellStyle name="Normal 58" xfId="511" xr:uid="{00000000-0005-0000-0000-000032010000}"/>
    <cellStyle name="Normal 59" xfId="512" xr:uid="{00000000-0005-0000-0000-000033010000}"/>
    <cellStyle name="Normal 6" xfId="299" xr:uid="{00000000-0005-0000-0000-000034010000}"/>
    <cellStyle name="Normal 6 10" xfId="300" xr:uid="{00000000-0005-0000-0000-000035010000}"/>
    <cellStyle name="Normal 6 11" xfId="301" xr:uid="{00000000-0005-0000-0000-000036010000}"/>
    <cellStyle name="Normal 6 12" xfId="302" xr:uid="{00000000-0005-0000-0000-000037010000}"/>
    <cellStyle name="Normal 6 13" xfId="303" xr:uid="{00000000-0005-0000-0000-000038010000}"/>
    <cellStyle name="Normal 6 14" xfId="304" xr:uid="{00000000-0005-0000-0000-000039010000}"/>
    <cellStyle name="Normal 6 2" xfId="305" xr:uid="{00000000-0005-0000-0000-00003A010000}"/>
    <cellStyle name="Normal 6 2 2" xfId="306" xr:uid="{00000000-0005-0000-0000-00003B010000}"/>
    <cellStyle name="Normal 6 2 3" xfId="307" xr:uid="{00000000-0005-0000-0000-00003C010000}"/>
    <cellStyle name="Normal 6 2 4" xfId="308" xr:uid="{00000000-0005-0000-0000-00003D010000}"/>
    <cellStyle name="Normal 6 2 5" xfId="309" xr:uid="{00000000-0005-0000-0000-00003E010000}"/>
    <cellStyle name="Normal 6 2 6" xfId="310" xr:uid="{00000000-0005-0000-0000-00003F010000}"/>
    <cellStyle name="Normal 6 2 7" xfId="311" xr:uid="{00000000-0005-0000-0000-000040010000}"/>
    <cellStyle name="Normal 6 3" xfId="312" xr:uid="{00000000-0005-0000-0000-000041010000}"/>
    <cellStyle name="Normal 6 4" xfId="313" xr:uid="{00000000-0005-0000-0000-000042010000}"/>
    <cellStyle name="Normal 6 5" xfId="314" xr:uid="{00000000-0005-0000-0000-000043010000}"/>
    <cellStyle name="Normal 6 6" xfId="315" xr:uid="{00000000-0005-0000-0000-000044010000}"/>
    <cellStyle name="Normal 6 7" xfId="316" xr:uid="{00000000-0005-0000-0000-000045010000}"/>
    <cellStyle name="Normal 6 8" xfId="317" xr:uid="{00000000-0005-0000-0000-000046010000}"/>
    <cellStyle name="Normal 6 9" xfId="318" xr:uid="{00000000-0005-0000-0000-000047010000}"/>
    <cellStyle name="Normal 6_Data" xfId="319" xr:uid="{00000000-0005-0000-0000-000048010000}"/>
    <cellStyle name="Normal 60" xfId="320" xr:uid="{00000000-0005-0000-0000-000049010000}"/>
    <cellStyle name="Normal 61" xfId="513" xr:uid="{00000000-0005-0000-0000-00004A010000}"/>
    <cellStyle name="Normal 62" xfId="514" xr:uid="{00000000-0005-0000-0000-00004B010000}"/>
    <cellStyle name="Normal 63" xfId="515" xr:uid="{00000000-0005-0000-0000-00004C010000}"/>
    <cellStyle name="Normal 64" xfId="321" xr:uid="{00000000-0005-0000-0000-00004D010000}"/>
    <cellStyle name="Normal 64 2" xfId="322" xr:uid="{00000000-0005-0000-0000-00004E010000}"/>
    <cellStyle name="Normal 64 2 2" xfId="323" xr:uid="{00000000-0005-0000-0000-00004F010000}"/>
    <cellStyle name="Normal 64 3" xfId="324" xr:uid="{00000000-0005-0000-0000-000050010000}"/>
    <cellStyle name="Normal 64 3 2" xfId="325" xr:uid="{00000000-0005-0000-0000-000051010000}"/>
    <cellStyle name="Normal 64 4" xfId="326" xr:uid="{00000000-0005-0000-0000-000052010000}"/>
    <cellStyle name="Normal 64 4 2" xfId="327" xr:uid="{00000000-0005-0000-0000-000053010000}"/>
    <cellStyle name="Normal 64 5" xfId="328" xr:uid="{00000000-0005-0000-0000-000054010000}"/>
    <cellStyle name="Normal 65" xfId="329" xr:uid="{00000000-0005-0000-0000-000055010000}"/>
    <cellStyle name="Normal 65 2" xfId="330" xr:uid="{00000000-0005-0000-0000-000056010000}"/>
    <cellStyle name="Normal 65 2 2" xfId="331" xr:uid="{00000000-0005-0000-0000-000057010000}"/>
    <cellStyle name="Normal 65 3" xfId="332" xr:uid="{00000000-0005-0000-0000-000058010000}"/>
    <cellStyle name="Normal 65 3 2" xfId="333" xr:uid="{00000000-0005-0000-0000-000059010000}"/>
    <cellStyle name="Normal 65 4" xfId="334" xr:uid="{00000000-0005-0000-0000-00005A010000}"/>
    <cellStyle name="Normal 65 4 2" xfId="335" xr:uid="{00000000-0005-0000-0000-00005B010000}"/>
    <cellStyle name="Normal 65 5" xfId="336" xr:uid="{00000000-0005-0000-0000-00005C010000}"/>
    <cellStyle name="Normal 66" xfId="516" xr:uid="{00000000-0005-0000-0000-00005D010000}"/>
    <cellStyle name="Normal 67" xfId="517" xr:uid="{00000000-0005-0000-0000-00005E010000}"/>
    <cellStyle name="Normal 68" xfId="518" xr:uid="{00000000-0005-0000-0000-00005F010000}"/>
    <cellStyle name="Normal 69" xfId="519" xr:uid="{00000000-0005-0000-0000-000060010000}"/>
    <cellStyle name="Normal 7" xfId="337" xr:uid="{00000000-0005-0000-0000-000061010000}"/>
    <cellStyle name="Normal 7 10" xfId="338" xr:uid="{00000000-0005-0000-0000-000062010000}"/>
    <cellStyle name="Normal 7 11" xfId="339" xr:uid="{00000000-0005-0000-0000-000063010000}"/>
    <cellStyle name="Normal 7 12" xfId="340" xr:uid="{00000000-0005-0000-0000-000064010000}"/>
    <cellStyle name="Normal 7 13" xfId="341" xr:uid="{00000000-0005-0000-0000-000065010000}"/>
    <cellStyle name="Normal 7 14" xfId="342" xr:uid="{00000000-0005-0000-0000-000066010000}"/>
    <cellStyle name="Normal 7 2" xfId="343" xr:uid="{00000000-0005-0000-0000-000067010000}"/>
    <cellStyle name="Normal 7 2 2" xfId="344" xr:uid="{00000000-0005-0000-0000-000068010000}"/>
    <cellStyle name="Normal 7 2 3" xfId="345" xr:uid="{00000000-0005-0000-0000-000069010000}"/>
    <cellStyle name="Normal 7 2 4" xfId="346" xr:uid="{00000000-0005-0000-0000-00006A010000}"/>
    <cellStyle name="Normal 7 2 5" xfId="347" xr:uid="{00000000-0005-0000-0000-00006B010000}"/>
    <cellStyle name="Normal 7 2 6" xfId="348" xr:uid="{00000000-0005-0000-0000-00006C010000}"/>
    <cellStyle name="Normal 7 2 7" xfId="349" xr:uid="{00000000-0005-0000-0000-00006D010000}"/>
    <cellStyle name="Normal 7 3" xfId="350" xr:uid="{00000000-0005-0000-0000-00006E010000}"/>
    <cellStyle name="Normal 7 4" xfId="351" xr:uid="{00000000-0005-0000-0000-00006F010000}"/>
    <cellStyle name="Normal 7 5" xfId="352" xr:uid="{00000000-0005-0000-0000-000070010000}"/>
    <cellStyle name="Normal 7 6" xfId="353" xr:uid="{00000000-0005-0000-0000-000071010000}"/>
    <cellStyle name="Normal 7 7" xfId="354" xr:uid="{00000000-0005-0000-0000-000072010000}"/>
    <cellStyle name="Normal 7 8" xfId="355" xr:uid="{00000000-0005-0000-0000-000073010000}"/>
    <cellStyle name="Normal 7 9" xfId="356" xr:uid="{00000000-0005-0000-0000-000074010000}"/>
    <cellStyle name="Normal 7_Data" xfId="357" xr:uid="{00000000-0005-0000-0000-000075010000}"/>
    <cellStyle name="Normal 70" xfId="520" xr:uid="{00000000-0005-0000-0000-000076010000}"/>
    <cellStyle name="Normal 71" xfId="358" xr:uid="{00000000-0005-0000-0000-000077010000}"/>
    <cellStyle name="Normal 71 2" xfId="359" xr:uid="{00000000-0005-0000-0000-000078010000}"/>
    <cellStyle name="Normal 71 2 2" xfId="360" xr:uid="{00000000-0005-0000-0000-000079010000}"/>
    <cellStyle name="Normal 71 3" xfId="361" xr:uid="{00000000-0005-0000-0000-00007A010000}"/>
    <cellStyle name="Normal 71 3 2" xfId="362" xr:uid="{00000000-0005-0000-0000-00007B010000}"/>
    <cellStyle name="Normal 71 4" xfId="363" xr:uid="{00000000-0005-0000-0000-00007C010000}"/>
    <cellStyle name="Normal 71 4 2" xfId="364" xr:uid="{00000000-0005-0000-0000-00007D010000}"/>
    <cellStyle name="Normal 71 5" xfId="365" xr:uid="{00000000-0005-0000-0000-00007E010000}"/>
    <cellStyle name="Normal 72" xfId="366" xr:uid="{00000000-0005-0000-0000-00007F010000}"/>
    <cellStyle name="Normal 72 2" xfId="367" xr:uid="{00000000-0005-0000-0000-000080010000}"/>
    <cellStyle name="Normal 72 2 2" xfId="368" xr:uid="{00000000-0005-0000-0000-000081010000}"/>
    <cellStyle name="Normal 72 3" xfId="369" xr:uid="{00000000-0005-0000-0000-000082010000}"/>
    <cellStyle name="Normal 72 3 2" xfId="370" xr:uid="{00000000-0005-0000-0000-000083010000}"/>
    <cellStyle name="Normal 72 4" xfId="371" xr:uid="{00000000-0005-0000-0000-000084010000}"/>
    <cellStyle name="Normal 72 4 2" xfId="372" xr:uid="{00000000-0005-0000-0000-000085010000}"/>
    <cellStyle name="Normal 72 5" xfId="373" xr:uid="{00000000-0005-0000-0000-000086010000}"/>
    <cellStyle name="Normal 73" xfId="374" xr:uid="{00000000-0005-0000-0000-000087010000}"/>
    <cellStyle name="Normal 74" xfId="375" xr:uid="{00000000-0005-0000-0000-000088010000}"/>
    <cellStyle name="Normal 75" xfId="521" xr:uid="{00000000-0005-0000-0000-000089010000}"/>
    <cellStyle name="Normal 76" xfId="376" xr:uid="{00000000-0005-0000-0000-00008A010000}"/>
    <cellStyle name="Normal 77" xfId="377" xr:uid="{00000000-0005-0000-0000-00008B010000}"/>
    <cellStyle name="Normal 78" xfId="522" xr:uid="{00000000-0005-0000-0000-00008C010000}"/>
    <cellStyle name="Normal 79" xfId="378" xr:uid="{00000000-0005-0000-0000-00008D010000}"/>
    <cellStyle name="Normal 8" xfId="379" xr:uid="{00000000-0005-0000-0000-00008E010000}"/>
    <cellStyle name="Normal 8 2" xfId="380" xr:uid="{00000000-0005-0000-0000-00008F010000}"/>
    <cellStyle name="Normal 8 3" xfId="381" xr:uid="{00000000-0005-0000-0000-000090010000}"/>
    <cellStyle name="Normal 8 4" xfId="382" xr:uid="{00000000-0005-0000-0000-000091010000}"/>
    <cellStyle name="Normal 8 5" xfId="383" xr:uid="{00000000-0005-0000-0000-000092010000}"/>
    <cellStyle name="Normal 8 6" xfId="384" xr:uid="{00000000-0005-0000-0000-000093010000}"/>
    <cellStyle name="Normal 8 7" xfId="385" xr:uid="{00000000-0005-0000-0000-000094010000}"/>
    <cellStyle name="Normal 8 8" xfId="386" xr:uid="{00000000-0005-0000-0000-000095010000}"/>
    <cellStyle name="Normal 8_ירידות ערך שנזקפו" xfId="387" xr:uid="{00000000-0005-0000-0000-000096010000}"/>
    <cellStyle name="Normal 80" xfId="388" xr:uid="{00000000-0005-0000-0000-000097010000}"/>
    <cellStyle name="Normal 80 2" xfId="389" xr:uid="{00000000-0005-0000-0000-000098010000}"/>
    <cellStyle name="Normal 80 2 2" xfId="390" xr:uid="{00000000-0005-0000-0000-000099010000}"/>
    <cellStyle name="Normal 80 3" xfId="391" xr:uid="{00000000-0005-0000-0000-00009A010000}"/>
    <cellStyle name="Normal 80 3 2" xfId="392" xr:uid="{00000000-0005-0000-0000-00009B010000}"/>
    <cellStyle name="Normal 80 4" xfId="393" xr:uid="{00000000-0005-0000-0000-00009C010000}"/>
    <cellStyle name="Normal 80 4 2" xfId="394" xr:uid="{00000000-0005-0000-0000-00009D010000}"/>
    <cellStyle name="Normal 80 5" xfId="395" xr:uid="{00000000-0005-0000-0000-00009E010000}"/>
    <cellStyle name="Normal 81" xfId="396" xr:uid="{00000000-0005-0000-0000-00009F010000}"/>
    <cellStyle name="Normal 81 2" xfId="397" xr:uid="{00000000-0005-0000-0000-0000A0010000}"/>
    <cellStyle name="Normal 81 2 2" xfId="398" xr:uid="{00000000-0005-0000-0000-0000A1010000}"/>
    <cellStyle name="Normal 81 3" xfId="399" xr:uid="{00000000-0005-0000-0000-0000A2010000}"/>
    <cellStyle name="Normal 81 3 2" xfId="400" xr:uid="{00000000-0005-0000-0000-0000A3010000}"/>
    <cellStyle name="Normal 81 4" xfId="401" xr:uid="{00000000-0005-0000-0000-0000A4010000}"/>
    <cellStyle name="Normal 81 4 2" xfId="402" xr:uid="{00000000-0005-0000-0000-0000A5010000}"/>
    <cellStyle name="Normal 81 5" xfId="403" xr:uid="{00000000-0005-0000-0000-0000A6010000}"/>
    <cellStyle name="Normal 82" xfId="404" xr:uid="{00000000-0005-0000-0000-0000A7010000}"/>
    <cellStyle name="Normal 82 2" xfId="405" xr:uid="{00000000-0005-0000-0000-0000A8010000}"/>
    <cellStyle name="Normal 82 2 2" xfId="406" xr:uid="{00000000-0005-0000-0000-0000A9010000}"/>
    <cellStyle name="Normal 82 3" xfId="407" xr:uid="{00000000-0005-0000-0000-0000AA010000}"/>
    <cellStyle name="Normal 82 3 2" xfId="408" xr:uid="{00000000-0005-0000-0000-0000AB010000}"/>
    <cellStyle name="Normal 82 4" xfId="409" xr:uid="{00000000-0005-0000-0000-0000AC010000}"/>
    <cellStyle name="Normal 82 4 2" xfId="410" xr:uid="{00000000-0005-0000-0000-0000AD010000}"/>
    <cellStyle name="Normal 82 5" xfId="411" xr:uid="{00000000-0005-0000-0000-0000AE010000}"/>
    <cellStyle name="Normal 83" xfId="523" xr:uid="{00000000-0005-0000-0000-0000AF010000}"/>
    <cellStyle name="Normal 84" xfId="524" xr:uid="{00000000-0005-0000-0000-0000B0010000}"/>
    <cellStyle name="Normal 85" xfId="525" xr:uid="{00000000-0005-0000-0000-0000B1010000}"/>
    <cellStyle name="Normal 86" xfId="526" xr:uid="{00000000-0005-0000-0000-0000B2010000}"/>
    <cellStyle name="Normal 87" xfId="527" xr:uid="{00000000-0005-0000-0000-0000B3010000}"/>
    <cellStyle name="Normal 88" xfId="528" xr:uid="{00000000-0005-0000-0000-0000B4010000}"/>
    <cellStyle name="Normal 89" xfId="529" xr:uid="{00000000-0005-0000-0000-00003E020000}"/>
    <cellStyle name="Normal 9" xfId="412" xr:uid="{00000000-0005-0000-0000-0000B5010000}"/>
    <cellStyle name="Normal 9 2" xfId="413" xr:uid="{00000000-0005-0000-0000-0000B6010000}"/>
    <cellStyle name="Normal 9 3" xfId="414" xr:uid="{00000000-0005-0000-0000-0000B7010000}"/>
    <cellStyle name="Normal 9 4" xfId="415" xr:uid="{00000000-0005-0000-0000-0000B8010000}"/>
    <cellStyle name="Normal 9 5" xfId="416" xr:uid="{00000000-0005-0000-0000-0000B9010000}"/>
    <cellStyle name="Normal 9 6" xfId="417" xr:uid="{00000000-0005-0000-0000-0000BA010000}"/>
    <cellStyle name="Normal 9 7" xfId="418" xr:uid="{00000000-0005-0000-0000-0000BB010000}"/>
    <cellStyle name="Normal 9 8" xfId="419" xr:uid="{00000000-0005-0000-0000-0000BC010000}"/>
    <cellStyle name="Normal 9_ירידות ערך שנזקפו" xfId="420" xr:uid="{00000000-0005-0000-0000-0000BD010000}"/>
    <cellStyle name="Normal 90" xfId="530" xr:uid="{00000000-0005-0000-0000-00003F020000}"/>
    <cellStyle name="Normal 91" xfId="531" xr:uid="{00000000-0005-0000-0000-000040020000}"/>
    <cellStyle name="Normal 92" xfId="532" xr:uid="{00000000-0005-0000-0000-000041020000}"/>
    <cellStyle name="Percent" xfId="421" builtinId="5"/>
    <cellStyle name="Percent 2" xfId="422" xr:uid="{00000000-0005-0000-0000-0000BF010000}"/>
    <cellStyle name="Percent 2 2" xfId="423" xr:uid="{00000000-0005-0000-0000-0000C0010000}"/>
    <cellStyle name="Percent 2 2 10" xfId="424" xr:uid="{00000000-0005-0000-0000-0000C1010000}"/>
    <cellStyle name="Percent 2 2 11" xfId="425" xr:uid="{00000000-0005-0000-0000-0000C2010000}"/>
    <cellStyle name="Percent 2 2 11 2" xfId="426" xr:uid="{00000000-0005-0000-0000-0000C3010000}"/>
    <cellStyle name="Percent 2 2 11 3" xfId="427" xr:uid="{00000000-0005-0000-0000-0000C4010000}"/>
    <cellStyle name="Percent 2 2 12" xfId="428" xr:uid="{00000000-0005-0000-0000-0000C5010000}"/>
    <cellStyle name="Percent 2 2 2" xfId="429" xr:uid="{00000000-0005-0000-0000-0000C6010000}"/>
    <cellStyle name="Percent 2 2 2 2" xfId="430" xr:uid="{00000000-0005-0000-0000-0000C7010000}"/>
    <cellStyle name="Percent 2 2 2 2 2" xfId="431" xr:uid="{00000000-0005-0000-0000-0000C8010000}"/>
    <cellStyle name="Percent 2 2 2 2 2 2" xfId="432" xr:uid="{00000000-0005-0000-0000-0000C9010000}"/>
    <cellStyle name="Percent 2 2 2 2 2 2 2" xfId="433" xr:uid="{00000000-0005-0000-0000-0000CA010000}"/>
    <cellStyle name="Percent 2 2 2 2 3" xfId="434" xr:uid="{00000000-0005-0000-0000-0000CB010000}"/>
    <cellStyle name="Percent 2 2 2 2 4" xfId="435" xr:uid="{00000000-0005-0000-0000-0000CC010000}"/>
    <cellStyle name="Percent 2 2 2 2 5" xfId="436" xr:uid="{00000000-0005-0000-0000-0000CD010000}"/>
    <cellStyle name="Percent 2 2 2 2 6" xfId="437" xr:uid="{00000000-0005-0000-0000-0000CE010000}"/>
    <cellStyle name="Percent 2 2 2 2 7" xfId="438" xr:uid="{00000000-0005-0000-0000-0000CF010000}"/>
    <cellStyle name="Percent 2 2 2 2 8" xfId="439" xr:uid="{00000000-0005-0000-0000-0000D0010000}"/>
    <cellStyle name="Percent 2 2 2 3" xfId="440" xr:uid="{00000000-0005-0000-0000-0000D1010000}"/>
    <cellStyle name="Percent 2 2 2 3 2" xfId="441" xr:uid="{00000000-0005-0000-0000-0000D2010000}"/>
    <cellStyle name="Percent 2 2 2 3 2 2" xfId="442" xr:uid="{00000000-0005-0000-0000-0000D3010000}"/>
    <cellStyle name="Percent 2 2 2 4" xfId="443" xr:uid="{00000000-0005-0000-0000-0000D4010000}"/>
    <cellStyle name="Percent 2 2 2 5" xfId="444" xr:uid="{00000000-0005-0000-0000-0000D5010000}"/>
    <cellStyle name="Percent 2 2 2 6" xfId="445" xr:uid="{00000000-0005-0000-0000-0000D6010000}"/>
    <cellStyle name="Percent 2 2 2 7" xfId="446" xr:uid="{00000000-0005-0000-0000-0000D7010000}"/>
    <cellStyle name="Percent 2 2 2 8" xfId="447" xr:uid="{00000000-0005-0000-0000-0000D8010000}"/>
    <cellStyle name="Percent 2 2 3" xfId="448" xr:uid="{00000000-0005-0000-0000-0000D9010000}"/>
    <cellStyle name="Percent 2 2 4" xfId="449" xr:uid="{00000000-0005-0000-0000-0000DA010000}"/>
    <cellStyle name="Percent 2 2 4 2" xfId="450" xr:uid="{00000000-0005-0000-0000-0000DB010000}"/>
    <cellStyle name="Percent 2 2 4 2 2" xfId="451" xr:uid="{00000000-0005-0000-0000-0000DC010000}"/>
    <cellStyle name="Percent 2 2 5" xfId="452" xr:uid="{00000000-0005-0000-0000-0000DD010000}"/>
    <cellStyle name="Percent 2 2 6" xfId="453" xr:uid="{00000000-0005-0000-0000-0000DE010000}"/>
    <cellStyle name="Percent 2 2 7" xfId="454" xr:uid="{00000000-0005-0000-0000-0000DF010000}"/>
    <cellStyle name="Percent 2 2 8" xfId="455" xr:uid="{00000000-0005-0000-0000-0000E0010000}"/>
    <cellStyle name="Percent 2 2 9" xfId="456" xr:uid="{00000000-0005-0000-0000-0000E1010000}"/>
    <cellStyle name="Percent 2 3" xfId="457" xr:uid="{00000000-0005-0000-0000-0000E2010000}"/>
    <cellStyle name="Percent 2 4" xfId="458" xr:uid="{00000000-0005-0000-0000-0000E3010000}"/>
    <cellStyle name="Percent 2 5" xfId="459" xr:uid="{00000000-0005-0000-0000-0000E4010000}"/>
    <cellStyle name="Percent 2 6" xfId="460" xr:uid="{00000000-0005-0000-0000-0000E5010000}"/>
    <cellStyle name="Percent 3" xfId="461" xr:uid="{00000000-0005-0000-0000-0000E6010000}"/>
    <cellStyle name="Percent 3 10" xfId="462" xr:uid="{00000000-0005-0000-0000-0000E7010000}"/>
    <cellStyle name="Percent 3 11" xfId="463" xr:uid="{00000000-0005-0000-0000-0000E8010000}"/>
    <cellStyle name="Percent 3 2" xfId="464" xr:uid="{00000000-0005-0000-0000-0000E9010000}"/>
    <cellStyle name="Percent 3 3" xfId="465" xr:uid="{00000000-0005-0000-0000-0000EA010000}"/>
    <cellStyle name="Percent 3 4" xfId="466" xr:uid="{00000000-0005-0000-0000-0000EB010000}"/>
    <cellStyle name="Percent 3 5" xfId="467" xr:uid="{00000000-0005-0000-0000-0000EC010000}"/>
    <cellStyle name="Percent 3 6" xfId="468" xr:uid="{00000000-0005-0000-0000-0000ED010000}"/>
    <cellStyle name="Percent 3 7" xfId="469" xr:uid="{00000000-0005-0000-0000-0000EE010000}"/>
    <cellStyle name="Percent 3 8" xfId="470" xr:uid="{00000000-0005-0000-0000-0000EF010000}"/>
    <cellStyle name="Percent 3 9" xfId="471" xr:uid="{00000000-0005-0000-0000-0000F0010000}"/>
    <cellStyle name="Percent 4" xfId="472" xr:uid="{00000000-0005-0000-0000-0000F1010000}"/>
    <cellStyle name="Percent 4 2" xfId="473" xr:uid="{00000000-0005-0000-0000-0000F2010000}"/>
    <cellStyle name="Percent 5" xfId="474" xr:uid="{00000000-0005-0000-0000-0000F3010000}"/>
    <cellStyle name="Percent 5 2" xfId="475" xr:uid="{00000000-0005-0000-0000-0000F4010000}"/>
    <cellStyle name="Percent 5 3" xfId="476" xr:uid="{00000000-0005-0000-0000-0000F5010000}"/>
    <cellStyle name="Percent 5 4" xfId="477" xr:uid="{00000000-0005-0000-0000-0000F6010000}"/>
    <cellStyle name="Percent 5 5" xfId="478" xr:uid="{00000000-0005-0000-0000-0000F7010000}"/>
    <cellStyle name="Percent 5 6" xfId="479" xr:uid="{00000000-0005-0000-0000-0000F8010000}"/>
    <cellStyle name="Percent 5 7" xfId="480" xr:uid="{00000000-0005-0000-0000-0000F9010000}"/>
    <cellStyle name="Percent 5 8" xfId="481" xr:uid="{00000000-0005-0000-0000-0000FA010000}"/>
    <cellStyle name="Percent 6" xfId="482" xr:uid="{00000000-0005-0000-0000-0000FB010000}"/>
    <cellStyle name="Percent 6 2" xfId="483" xr:uid="{00000000-0005-0000-0000-0000FC010000}"/>
    <cellStyle name="Percent 6 3" xfId="484" xr:uid="{00000000-0005-0000-0000-0000FD010000}"/>
    <cellStyle name="Percent 6 4" xfId="485" xr:uid="{00000000-0005-0000-0000-0000FE010000}"/>
    <cellStyle name="Percent 6 5" xfId="486" xr:uid="{00000000-0005-0000-0000-0000FF010000}"/>
    <cellStyle name="Percent 6 6" xfId="487" xr:uid="{00000000-0005-0000-0000-000000020000}"/>
    <cellStyle name="Percent 6 7" xfId="488" xr:uid="{00000000-0005-0000-0000-000001020000}"/>
    <cellStyle name="Percent 6 8" xfId="489" xr:uid="{00000000-0005-0000-0000-000002020000}"/>
    <cellStyle name="Spelling 1033,0_DORN0897 (2)_3" xfId="490" xr:uid="{00000000-0005-0000-0000-000003020000}"/>
    <cellStyle name="Yellow" xfId="491" xr:uid="{00000000-0005-0000-0000-000004020000}"/>
    <cellStyle name="בולט" xfId="492" xr:uid="{00000000-0005-0000-0000-000005020000}"/>
    <cellStyle name="הדגשה" xfId="493" xr:uid="{00000000-0005-0000-0000-000006020000}"/>
    <cellStyle name="הדגשה 1" xfId="494" xr:uid="{00000000-0005-0000-0000-000007020000}"/>
    <cellStyle name="טקסט" xfId="495" xr:uid="{00000000-0005-0000-0000-000008020000}"/>
    <cellStyle name="ינואר 2000" xfId="496" xr:uid="{00000000-0005-0000-0000-000009020000}"/>
    <cellStyle name="כותרת סעיף" xfId="497" xr:uid="{00000000-0005-0000-0000-00000A020000}"/>
    <cellStyle name="כותרת ראשית" xfId="498" xr:uid="{00000000-0005-0000-0000-00000B020000}"/>
    <cellStyle name="לינק" xfId="499" xr:uid="{00000000-0005-0000-0000-00000C020000}"/>
    <cellStyle name="סיכום" xfId="500" xr:uid="{00000000-0005-0000-0000-00000D020000}"/>
    <cellStyle name="שקוע" xfId="501" xr:uid="{00000000-0005-0000-0000-00000E020000}"/>
    <cellStyle name="תאריך מלא" xfId="502" xr:uid="{00000000-0005-0000-0000-00000F020000}"/>
    <cellStyle name="תוכן - מיכון דוחות" xfId="503" xr:uid="{00000000-0005-0000-0000-000010020000}"/>
  </cellStyles>
  <dxfs count="5">
    <dxf>
      <border outline="0"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4">
  <autoFilter ref="B36:J65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2025" dataDxfId="3">
      <calculatedColumnFormula>C6</calculatedColumnFormula>
    </tableColumn>
    <tableColumn id="3" xr3:uid="{00000000-0010-0000-0000-000003000000}" name="שיעור מסך הנכסים ינואר-מרץ 2025"/>
    <tableColumn id="4" xr3:uid="{00000000-0010-0000-0000-000004000000}" name="התרומה לתשואה ינואר-יוני 2025" dataDxfId="2">
      <calculatedColumnFormula>טבלה4[[#This Row],[התרומה לתשואה ינואר-מרץ 2025]]+I6+K6+M6</calculatedColumnFormula>
    </tableColumn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 dataDxfId="1">
      <calculatedColumnFormula>טבלה4[[#This Row],[התרומה לתשואה ינואר-ספטמבר 2025]]+U6+W6+Y6</calculatedColumnFormula>
    </tableColumn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autoFilter ref="B5:Z34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 "/>
    <tableColumn id="5" xr3:uid="{00000000-0010-0000-0100-000005000000}" name="שיעור מסך הנכסים פברואר 2025 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72"/>
  <sheetViews>
    <sheetView rightToLeft="1" tabSelected="1" topLeftCell="C37" workbookViewId="0">
      <selection activeCell="L66" sqref="L66"/>
    </sheetView>
  </sheetViews>
  <sheetFormatPr defaultColWidth="9.125" defaultRowHeight="15"/>
  <cols>
    <col min="1" max="1" width="2.125" style="1" customWidth="1"/>
    <col min="2" max="2" width="31.25" style="1" customWidth="1"/>
    <col min="3" max="3" width="16.625" style="1" customWidth="1"/>
    <col min="4" max="4" width="18.25" style="1" customWidth="1"/>
    <col min="5" max="5" width="17.25" style="1" customWidth="1"/>
    <col min="6" max="6" width="18.125" style="1" customWidth="1"/>
    <col min="7" max="8" width="15.875" style="1" customWidth="1"/>
    <col min="9" max="9" width="17.5" style="1" customWidth="1"/>
    <col min="10" max="10" width="16" style="1" customWidth="1"/>
    <col min="11" max="11" width="13.375" style="1" customWidth="1"/>
    <col min="12" max="12" width="14.875" style="1" customWidth="1"/>
    <col min="13" max="13" width="14" style="1" customWidth="1"/>
    <col min="14" max="14" width="14.75" style="1" customWidth="1"/>
    <col min="15" max="15" width="14" style="1" customWidth="1"/>
    <col min="16" max="16" width="14.75" style="1" customWidth="1"/>
    <col min="17" max="17" width="14" style="1" customWidth="1"/>
    <col min="18" max="18" width="14.75" style="1" customWidth="1"/>
    <col min="19" max="19" width="14" style="1" customWidth="1"/>
    <col min="20" max="20" width="14.75" style="1" customWidth="1"/>
    <col min="21" max="26" width="14.5" style="1" customWidth="1"/>
    <col min="27" max="16384" width="9.125" style="1"/>
  </cols>
  <sheetData>
    <row r="1" spans="2:31" ht="18.75">
      <c r="B1" s="17" t="s">
        <v>0</v>
      </c>
    </row>
    <row r="2" spans="2:31" ht="18.75">
      <c r="B2" s="18" t="s">
        <v>44</v>
      </c>
    </row>
    <row r="3" spans="2:31" ht="37.5">
      <c r="B3" s="50" t="s">
        <v>79</v>
      </c>
      <c r="C3" s="19" t="s">
        <v>36</v>
      </c>
    </row>
    <row r="4" spans="2:31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  <c r="AE4" s="1" t="s">
        <v>41</v>
      </c>
    </row>
    <row r="5" spans="2:31" ht="45">
      <c r="B5" s="44" t="s">
        <v>40</v>
      </c>
      <c r="C5" s="38" t="s">
        <v>47</v>
      </c>
      <c r="D5" s="38" t="s">
        <v>48</v>
      </c>
      <c r="E5" s="40" t="s">
        <v>49</v>
      </c>
      <c r="F5" s="41" t="s">
        <v>50</v>
      </c>
      <c r="G5" s="38" t="s">
        <v>51</v>
      </c>
      <c r="H5" s="38" t="s">
        <v>52</v>
      </c>
      <c r="I5" s="40" t="s">
        <v>53</v>
      </c>
      <c r="J5" s="41" t="s">
        <v>54</v>
      </c>
      <c r="K5" s="38" t="s">
        <v>55</v>
      </c>
      <c r="L5" s="38" t="s">
        <v>56</v>
      </c>
      <c r="M5" s="40" t="s">
        <v>57</v>
      </c>
      <c r="N5" s="41" t="s">
        <v>58</v>
      </c>
      <c r="O5" s="38" t="s">
        <v>59</v>
      </c>
      <c r="P5" s="39" t="s">
        <v>60</v>
      </c>
      <c r="Q5" s="40" t="s">
        <v>61</v>
      </c>
      <c r="R5" s="41" t="s">
        <v>62</v>
      </c>
      <c r="S5" s="38" t="s">
        <v>63</v>
      </c>
      <c r="T5" s="39" t="s">
        <v>64</v>
      </c>
      <c r="U5" s="40" t="s">
        <v>65</v>
      </c>
      <c r="V5" s="41" t="s">
        <v>66</v>
      </c>
      <c r="W5" s="38" t="s">
        <v>67</v>
      </c>
      <c r="X5" s="39" t="s">
        <v>68</v>
      </c>
      <c r="Y5" s="40" t="s">
        <v>69</v>
      </c>
      <c r="Z5" s="41" t="s">
        <v>70</v>
      </c>
      <c r="AE5" s="3" t="s">
        <v>2</v>
      </c>
    </row>
    <row r="6" spans="2:31">
      <c r="B6" s="6" t="s">
        <v>1</v>
      </c>
      <c r="C6" s="15">
        <v>2.9999999999999997E-4</v>
      </c>
      <c r="D6" s="7">
        <v>1</v>
      </c>
      <c r="E6" s="23">
        <v>3.0999999999999999E-3</v>
      </c>
      <c r="F6" s="23">
        <v>1</v>
      </c>
      <c r="G6" s="15">
        <v>3.3E-3</v>
      </c>
      <c r="H6" s="7">
        <v>1</v>
      </c>
      <c r="I6" s="23">
        <v>3.3999999999999998E-3</v>
      </c>
      <c r="J6" s="23">
        <v>1</v>
      </c>
      <c r="K6" s="15">
        <v>1.1999999999999999E-3</v>
      </c>
      <c r="L6" s="7">
        <v>0.37030000000000002</v>
      </c>
      <c r="M6" s="23">
        <v>5.9999999999999995E-4</v>
      </c>
      <c r="N6" s="23">
        <v>0.18490000000000001</v>
      </c>
      <c r="O6" s="15">
        <v>2.0000000000000001E-4</v>
      </c>
      <c r="P6" s="7">
        <v>5.4800000000000001E-2</v>
      </c>
      <c r="Q6" s="57">
        <v>2.2451956712096701E-4</v>
      </c>
      <c r="R6" s="23">
        <v>5.6599999999999998E-2</v>
      </c>
      <c r="S6" s="15">
        <v>1E-4</v>
      </c>
      <c r="T6" s="7">
        <v>4.02E-2</v>
      </c>
      <c r="U6" s="23">
        <v>2.0000000000000001E-4</v>
      </c>
      <c r="V6" s="23">
        <v>4.8599999999999997E-2</v>
      </c>
      <c r="W6" s="15">
        <v>2.0000000000000001E-4</v>
      </c>
      <c r="X6" s="7">
        <v>5.57E-2</v>
      </c>
      <c r="Y6" s="23">
        <v>2.0000000000000001E-4</v>
      </c>
      <c r="Z6" s="24">
        <v>7.0099999999999996E-2</v>
      </c>
      <c r="AE6" s="3" t="s">
        <v>4</v>
      </c>
    </row>
    <row r="7" spans="2:31" ht="30">
      <c r="B7" s="56" t="s">
        <v>46</v>
      </c>
      <c r="C7" s="15">
        <v>0</v>
      </c>
      <c r="D7" s="7">
        <v>0</v>
      </c>
      <c r="E7" s="23">
        <v>0</v>
      </c>
      <c r="F7" s="23">
        <v>0</v>
      </c>
      <c r="G7" s="15">
        <v>0</v>
      </c>
      <c r="H7" s="7">
        <v>0</v>
      </c>
      <c r="I7" s="23">
        <v>0</v>
      </c>
      <c r="J7" s="23">
        <v>0</v>
      </c>
      <c r="K7" s="15">
        <v>-2.0999999999999999E-3</v>
      </c>
      <c r="L7" s="7">
        <v>0.4849</v>
      </c>
      <c r="M7" s="23">
        <v>7.1999999999999998E-3</v>
      </c>
      <c r="N7" s="23">
        <v>0.627</v>
      </c>
      <c r="O7" s="15">
        <v>-2.5999999999999999E-3</v>
      </c>
      <c r="P7" s="7">
        <v>0.72709999999999997</v>
      </c>
      <c r="Q7" s="57">
        <v>5.0384329245991497E-3</v>
      </c>
      <c r="R7" s="23">
        <v>0.72589999999999999</v>
      </c>
      <c r="S7" s="15">
        <v>2.2000000000000001E-3</v>
      </c>
      <c r="T7" s="7">
        <v>0.73029999999999995</v>
      </c>
      <c r="U7" s="23">
        <v>4.8999999999999998E-3</v>
      </c>
      <c r="V7" s="23">
        <v>0.72950000000000004</v>
      </c>
      <c r="W7" s="15">
        <v>2.0999999999999999E-3</v>
      </c>
      <c r="X7" s="7">
        <v>0.72619999999999996</v>
      </c>
      <c r="Y7" s="23">
        <v>2.7000000000000001E-3</v>
      </c>
      <c r="Z7" s="24">
        <v>0.7157</v>
      </c>
      <c r="AE7" s="3" t="s">
        <v>6</v>
      </c>
    </row>
    <row r="8" spans="2:31">
      <c r="B8" s="9" t="s">
        <v>5</v>
      </c>
      <c r="C8" s="15">
        <v>0</v>
      </c>
      <c r="D8" s="7">
        <v>0</v>
      </c>
      <c r="E8" s="23">
        <v>0</v>
      </c>
      <c r="F8" s="23">
        <v>0</v>
      </c>
      <c r="G8" s="15">
        <v>0</v>
      </c>
      <c r="H8" s="7">
        <v>0</v>
      </c>
      <c r="I8" s="23">
        <v>0</v>
      </c>
      <c r="J8" s="23">
        <v>0</v>
      </c>
      <c r="K8" s="15">
        <v>0</v>
      </c>
      <c r="L8" s="7">
        <v>0</v>
      </c>
      <c r="M8" s="23">
        <v>0</v>
      </c>
      <c r="N8" s="23">
        <v>0</v>
      </c>
      <c r="O8" s="15">
        <v>0</v>
      </c>
      <c r="P8" s="7">
        <v>0</v>
      </c>
      <c r="Q8" s="57">
        <v>0</v>
      </c>
      <c r="R8" s="23">
        <v>0</v>
      </c>
      <c r="S8" s="15">
        <v>0</v>
      </c>
      <c r="T8" s="7">
        <v>0</v>
      </c>
      <c r="U8" s="23">
        <v>0</v>
      </c>
      <c r="V8" s="23">
        <v>0</v>
      </c>
      <c r="W8" s="15">
        <v>0</v>
      </c>
      <c r="X8" s="7">
        <v>0</v>
      </c>
      <c r="Y8" s="23">
        <v>0</v>
      </c>
      <c r="Z8" s="24">
        <v>0</v>
      </c>
      <c r="AE8" s="3" t="s">
        <v>8</v>
      </c>
    </row>
    <row r="9" spans="2:31">
      <c r="B9" s="9" t="s">
        <v>7</v>
      </c>
      <c r="C9" s="15">
        <v>0</v>
      </c>
      <c r="D9" s="7">
        <v>0</v>
      </c>
      <c r="E9" s="23">
        <v>0</v>
      </c>
      <c r="F9" s="23">
        <v>0</v>
      </c>
      <c r="G9" s="15">
        <v>0</v>
      </c>
      <c r="H9" s="7">
        <v>0</v>
      </c>
      <c r="I9" s="23">
        <v>0</v>
      </c>
      <c r="J9" s="23">
        <v>0</v>
      </c>
      <c r="K9" s="15">
        <v>0</v>
      </c>
      <c r="L9" s="7">
        <v>0</v>
      </c>
      <c r="M9" s="23">
        <v>0</v>
      </c>
      <c r="N9" s="23">
        <v>0</v>
      </c>
      <c r="O9" s="15">
        <v>0</v>
      </c>
      <c r="P9" s="7">
        <v>0</v>
      </c>
      <c r="Q9" s="57">
        <v>0</v>
      </c>
      <c r="R9" s="23">
        <v>0</v>
      </c>
      <c r="S9" s="15">
        <v>0</v>
      </c>
      <c r="T9" s="7">
        <v>0</v>
      </c>
      <c r="U9" s="23">
        <v>0</v>
      </c>
      <c r="V9" s="23">
        <v>0</v>
      </c>
      <c r="W9" s="15">
        <v>0</v>
      </c>
      <c r="X9" s="7">
        <v>0</v>
      </c>
      <c r="Y9" s="23">
        <v>0</v>
      </c>
      <c r="Z9" s="24">
        <v>0</v>
      </c>
      <c r="AE9" s="3" t="s">
        <v>10</v>
      </c>
    </row>
    <row r="10" spans="2:31">
      <c r="B10" s="9" t="s">
        <v>9</v>
      </c>
      <c r="C10" s="15">
        <v>0</v>
      </c>
      <c r="D10" s="7">
        <v>0</v>
      </c>
      <c r="E10" s="23">
        <v>0</v>
      </c>
      <c r="F10" s="23">
        <v>0</v>
      </c>
      <c r="G10" s="15">
        <v>0</v>
      </c>
      <c r="H10" s="7">
        <v>0</v>
      </c>
      <c r="I10" s="23">
        <v>0</v>
      </c>
      <c r="J10" s="23">
        <v>0</v>
      </c>
      <c r="K10" s="15">
        <v>0</v>
      </c>
      <c r="L10" s="7">
        <v>0</v>
      </c>
      <c r="M10" s="23">
        <v>0</v>
      </c>
      <c r="N10" s="23">
        <v>0</v>
      </c>
      <c r="O10" s="15">
        <v>0</v>
      </c>
      <c r="P10" s="7">
        <v>0</v>
      </c>
      <c r="Q10" s="57">
        <v>0</v>
      </c>
      <c r="R10" s="23">
        <v>0</v>
      </c>
      <c r="S10" s="15">
        <v>0</v>
      </c>
      <c r="T10" s="7">
        <v>0</v>
      </c>
      <c r="U10" s="23">
        <v>0</v>
      </c>
      <c r="V10" s="23">
        <v>0</v>
      </c>
      <c r="W10" s="15">
        <v>0</v>
      </c>
      <c r="X10" s="7">
        <v>0</v>
      </c>
      <c r="Y10" s="23">
        <v>0</v>
      </c>
      <c r="Z10" s="24">
        <v>0</v>
      </c>
      <c r="AE10" s="3" t="s">
        <v>12</v>
      </c>
    </row>
    <row r="11" spans="2:31">
      <c r="B11" s="9" t="s">
        <v>11</v>
      </c>
      <c r="C11" s="15">
        <v>0</v>
      </c>
      <c r="D11" s="7">
        <v>0</v>
      </c>
      <c r="E11" s="23">
        <v>0</v>
      </c>
      <c r="F11" s="23">
        <v>0</v>
      </c>
      <c r="G11" s="15">
        <v>0</v>
      </c>
      <c r="H11" s="7">
        <v>0</v>
      </c>
      <c r="I11" s="23">
        <v>0</v>
      </c>
      <c r="J11" s="23">
        <v>0</v>
      </c>
      <c r="K11" s="15">
        <v>0</v>
      </c>
      <c r="L11" s="7">
        <v>0</v>
      </c>
      <c r="M11" s="23">
        <v>0</v>
      </c>
      <c r="N11" s="23">
        <v>0</v>
      </c>
      <c r="O11" s="15">
        <v>0</v>
      </c>
      <c r="P11" s="7">
        <v>0</v>
      </c>
      <c r="Q11" s="57">
        <v>0</v>
      </c>
      <c r="R11" s="23">
        <v>0</v>
      </c>
      <c r="S11" s="15">
        <v>0</v>
      </c>
      <c r="T11" s="7">
        <v>0</v>
      </c>
      <c r="U11" s="23">
        <v>0</v>
      </c>
      <c r="V11" s="23">
        <v>0</v>
      </c>
      <c r="W11" s="15">
        <v>0</v>
      </c>
      <c r="X11" s="7">
        <v>0</v>
      </c>
      <c r="Y11" s="23">
        <v>0</v>
      </c>
      <c r="Z11" s="24">
        <v>0</v>
      </c>
      <c r="AE11" s="3" t="s">
        <v>14</v>
      </c>
    </row>
    <row r="12" spans="2:31">
      <c r="B12" s="9" t="s">
        <v>13</v>
      </c>
      <c r="C12" s="15">
        <v>0</v>
      </c>
      <c r="D12" s="7">
        <v>0</v>
      </c>
      <c r="E12" s="23">
        <v>0</v>
      </c>
      <c r="F12" s="23">
        <v>0</v>
      </c>
      <c r="G12" s="15">
        <v>0</v>
      </c>
      <c r="H12" s="7">
        <v>0</v>
      </c>
      <c r="I12" s="23">
        <v>0</v>
      </c>
      <c r="J12" s="23">
        <v>0</v>
      </c>
      <c r="K12" s="15">
        <v>0</v>
      </c>
      <c r="L12" s="7">
        <v>0</v>
      </c>
      <c r="M12" s="23">
        <v>0</v>
      </c>
      <c r="N12" s="23">
        <v>0</v>
      </c>
      <c r="O12" s="15">
        <v>0</v>
      </c>
      <c r="P12" s="7">
        <v>0</v>
      </c>
      <c r="Q12" s="57">
        <v>0</v>
      </c>
      <c r="R12" s="23">
        <v>0</v>
      </c>
      <c r="S12" s="15">
        <v>0</v>
      </c>
      <c r="T12" s="7">
        <v>0</v>
      </c>
      <c r="U12" s="23">
        <v>0</v>
      </c>
      <c r="V12" s="23">
        <v>0</v>
      </c>
      <c r="W12" s="15">
        <v>0</v>
      </c>
      <c r="X12" s="7">
        <v>0</v>
      </c>
      <c r="Y12" s="23">
        <v>0</v>
      </c>
      <c r="Z12" s="24">
        <v>0</v>
      </c>
      <c r="AE12" s="3" t="s">
        <v>15</v>
      </c>
    </row>
    <row r="13" spans="2:31">
      <c r="B13" s="46" t="s">
        <v>45</v>
      </c>
      <c r="C13" s="15">
        <v>0</v>
      </c>
      <c r="D13" s="47">
        <v>0</v>
      </c>
      <c r="E13" s="23">
        <v>0</v>
      </c>
      <c r="F13" s="23">
        <v>0</v>
      </c>
      <c r="G13" s="15">
        <v>0</v>
      </c>
      <c r="H13" s="7">
        <v>0</v>
      </c>
      <c r="I13" s="23">
        <v>0</v>
      </c>
      <c r="J13" s="23">
        <v>0</v>
      </c>
      <c r="K13" s="15">
        <v>-5.0000000000000001E-4</v>
      </c>
      <c r="L13" s="7">
        <v>0.14480000000000001</v>
      </c>
      <c r="M13" s="23">
        <v>2.8999999999999998E-3</v>
      </c>
      <c r="N13" s="23">
        <v>0.18809999999999999</v>
      </c>
      <c r="O13" s="15">
        <v>-8.0000000000000004E-4</v>
      </c>
      <c r="P13" s="7">
        <v>0.2109</v>
      </c>
      <c r="Q13" s="57">
        <v>1.04772212503498E-3</v>
      </c>
      <c r="R13" s="23">
        <v>0.14499999999999999</v>
      </c>
      <c r="S13" s="15">
        <v>5.0000000000000001E-4</v>
      </c>
      <c r="T13" s="7">
        <v>0.14760000000000001</v>
      </c>
      <c r="U13" s="23">
        <v>1.1999999999999999E-3</v>
      </c>
      <c r="V13" s="23">
        <v>0.1479</v>
      </c>
      <c r="W13" s="15">
        <v>1E-4</v>
      </c>
      <c r="X13" s="7">
        <v>0.1454</v>
      </c>
      <c r="Y13" s="48">
        <v>1.1000000000000001E-3</v>
      </c>
      <c r="Z13" s="49">
        <v>0.1426</v>
      </c>
      <c r="AE13" s="3" t="s">
        <v>17</v>
      </c>
    </row>
    <row r="14" spans="2:31">
      <c r="B14" s="9" t="s">
        <v>16</v>
      </c>
      <c r="C14" s="15">
        <v>0</v>
      </c>
      <c r="D14" s="7">
        <v>0</v>
      </c>
      <c r="E14" s="23">
        <v>0</v>
      </c>
      <c r="F14" s="23">
        <v>0</v>
      </c>
      <c r="G14" s="15">
        <v>0</v>
      </c>
      <c r="H14" s="7">
        <v>0</v>
      </c>
      <c r="I14" s="23">
        <v>0</v>
      </c>
      <c r="J14" s="23">
        <v>0</v>
      </c>
      <c r="K14" s="15">
        <v>0</v>
      </c>
      <c r="L14" s="7">
        <v>0</v>
      </c>
      <c r="M14" s="23">
        <v>0</v>
      </c>
      <c r="N14" s="23">
        <v>0</v>
      </c>
      <c r="O14" s="15">
        <v>1E-4</v>
      </c>
      <c r="P14" s="7">
        <v>7.1999999999999998E-3</v>
      </c>
      <c r="Q14" s="57">
        <v>4.7527951578718803E-4</v>
      </c>
      <c r="R14" s="23">
        <v>7.2499999999999995E-2</v>
      </c>
      <c r="S14" s="15">
        <v>2.9999999999999997E-4</v>
      </c>
      <c r="T14" s="7">
        <v>7.3800000000000004E-2</v>
      </c>
      <c r="U14" s="23">
        <v>5.0000000000000001E-4</v>
      </c>
      <c r="V14" s="23">
        <v>7.3999999999999996E-2</v>
      </c>
      <c r="W14" s="15">
        <v>1E-4</v>
      </c>
      <c r="X14" s="7">
        <v>7.2700000000000001E-2</v>
      </c>
      <c r="Y14" s="23">
        <v>5.0000000000000001E-4</v>
      </c>
      <c r="Z14" s="24">
        <v>7.1599999999999997E-2</v>
      </c>
      <c r="AE14" s="3" t="s">
        <v>19</v>
      </c>
    </row>
    <row r="15" spans="2:31">
      <c r="B15" s="9" t="s">
        <v>18</v>
      </c>
      <c r="C15" s="15">
        <v>0</v>
      </c>
      <c r="D15" s="7">
        <v>0</v>
      </c>
      <c r="E15" s="23">
        <v>0</v>
      </c>
      <c r="F15" s="23">
        <v>0</v>
      </c>
      <c r="G15" s="15">
        <v>0</v>
      </c>
      <c r="H15" s="7">
        <v>0</v>
      </c>
      <c r="I15" s="23">
        <v>0</v>
      </c>
      <c r="J15" s="23">
        <v>0</v>
      </c>
      <c r="K15" s="15">
        <v>0</v>
      </c>
      <c r="L15" s="7">
        <v>0</v>
      </c>
      <c r="M15" s="23">
        <v>0</v>
      </c>
      <c r="N15" s="23">
        <v>0</v>
      </c>
      <c r="O15" s="15">
        <v>0</v>
      </c>
      <c r="P15" s="7">
        <v>0</v>
      </c>
      <c r="Q15" s="57">
        <v>0</v>
      </c>
      <c r="R15" s="23">
        <v>0</v>
      </c>
      <c r="S15" s="15">
        <v>0</v>
      </c>
      <c r="T15" s="7">
        <v>0</v>
      </c>
      <c r="U15" s="23">
        <v>0</v>
      </c>
      <c r="V15" s="23">
        <v>0</v>
      </c>
      <c r="W15" s="15">
        <v>0</v>
      </c>
      <c r="X15" s="7">
        <v>0</v>
      </c>
      <c r="Y15" s="23">
        <v>0</v>
      </c>
      <c r="Z15" s="24">
        <v>0</v>
      </c>
      <c r="AE15" s="3"/>
    </row>
    <row r="16" spans="2:31">
      <c r="B16" s="9" t="s">
        <v>20</v>
      </c>
      <c r="C16" s="15">
        <v>0</v>
      </c>
      <c r="D16" s="7">
        <v>0</v>
      </c>
      <c r="E16" s="23">
        <v>0</v>
      </c>
      <c r="F16" s="23">
        <v>0</v>
      </c>
      <c r="G16" s="15">
        <v>0</v>
      </c>
      <c r="H16" s="7">
        <v>0</v>
      </c>
      <c r="I16" s="23">
        <v>0</v>
      </c>
      <c r="J16" s="23">
        <v>0</v>
      </c>
      <c r="K16" s="15">
        <v>0</v>
      </c>
      <c r="L16" s="7">
        <v>0</v>
      </c>
      <c r="M16" s="23">
        <v>0</v>
      </c>
      <c r="N16" s="23">
        <v>0</v>
      </c>
      <c r="O16" s="15">
        <v>0</v>
      </c>
      <c r="P16" s="7">
        <v>0</v>
      </c>
      <c r="Q16" s="57">
        <v>0</v>
      </c>
      <c r="R16" s="23">
        <v>0</v>
      </c>
      <c r="S16" s="15">
        <v>0</v>
      </c>
      <c r="T16" s="7">
        <v>0</v>
      </c>
      <c r="U16" s="23">
        <v>0</v>
      </c>
      <c r="V16" s="23">
        <v>0</v>
      </c>
      <c r="W16" s="15">
        <v>0</v>
      </c>
      <c r="X16" s="7">
        <v>0</v>
      </c>
      <c r="Y16" s="23">
        <v>0</v>
      </c>
      <c r="Z16" s="24">
        <v>0</v>
      </c>
      <c r="AE16" s="3"/>
    </row>
    <row r="17" spans="2:31">
      <c r="B17" s="9" t="s">
        <v>21</v>
      </c>
      <c r="C17" s="15">
        <v>0</v>
      </c>
      <c r="D17" s="7">
        <v>0</v>
      </c>
      <c r="E17" s="23">
        <v>0</v>
      </c>
      <c r="F17" s="23">
        <v>0</v>
      </c>
      <c r="G17" s="15">
        <v>0</v>
      </c>
      <c r="H17" s="7">
        <v>0</v>
      </c>
      <c r="I17" s="23">
        <v>0</v>
      </c>
      <c r="J17" s="23">
        <v>0</v>
      </c>
      <c r="K17" s="15">
        <v>0</v>
      </c>
      <c r="L17" s="7">
        <v>0</v>
      </c>
      <c r="M17" s="23">
        <v>0</v>
      </c>
      <c r="N17" s="23">
        <v>0</v>
      </c>
      <c r="O17" s="15">
        <v>0</v>
      </c>
      <c r="P17" s="7">
        <v>0</v>
      </c>
      <c r="Q17" s="57">
        <v>0</v>
      </c>
      <c r="R17" s="23">
        <v>0</v>
      </c>
      <c r="S17" s="15">
        <v>0</v>
      </c>
      <c r="T17" s="7">
        <v>0</v>
      </c>
      <c r="U17" s="23">
        <v>0</v>
      </c>
      <c r="V17" s="23">
        <v>0</v>
      </c>
      <c r="W17" s="15">
        <v>0</v>
      </c>
      <c r="X17" s="7">
        <v>0</v>
      </c>
      <c r="Y17" s="23">
        <v>0</v>
      </c>
      <c r="Z17" s="24">
        <v>0</v>
      </c>
      <c r="AE17" s="3"/>
    </row>
    <row r="18" spans="2:31">
      <c r="B18" s="9" t="s">
        <v>22</v>
      </c>
      <c r="C18" s="15">
        <v>0</v>
      </c>
      <c r="D18" s="7">
        <v>0</v>
      </c>
      <c r="E18" s="23">
        <v>0</v>
      </c>
      <c r="F18" s="23">
        <v>0</v>
      </c>
      <c r="G18" s="15">
        <v>0</v>
      </c>
      <c r="H18" s="7">
        <v>0</v>
      </c>
      <c r="I18" s="23">
        <v>0</v>
      </c>
      <c r="J18" s="23">
        <v>0</v>
      </c>
      <c r="K18" s="15">
        <v>0</v>
      </c>
      <c r="L18" s="7">
        <v>0</v>
      </c>
      <c r="M18" s="23">
        <v>0</v>
      </c>
      <c r="N18" s="23">
        <v>0</v>
      </c>
      <c r="O18" s="15">
        <v>0</v>
      </c>
      <c r="P18" s="7">
        <v>0</v>
      </c>
      <c r="Q18" s="57">
        <v>0</v>
      </c>
      <c r="R18" s="23">
        <v>0</v>
      </c>
      <c r="S18" s="15">
        <v>0</v>
      </c>
      <c r="T18" s="7">
        <v>0</v>
      </c>
      <c r="U18" s="23">
        <v>0</v>
      </c>
      <c r="V18" s="23">
        <v>0</v>
      </c>
      <c r="W18" s="15">
        <v>0</v>
      </c>
      <c r="X18" s="7">
        <v>0</v>
      </c>
      <c r="Y18" s="23">
        <v>0</v>
      </c>
      <c r="Z18" s="24">
        <v>0</v>
      </c>
    </row>
    <row r="19" spans="2:31">
      <c r="B19" s="9" t="s">
        <v>23</v>
      </c>
      <c r="C19" s="15">
        <v>0</v>
      </c>
      <c r="D19" s="7">
        <v>0</v>
      </c>
      <c r="E19" s="23">
        <v>0</v>
      </c>
      <c r="F19" s="23">
        <v>0</v>
      </c>
      <c r="G19" s="15">
        <v>0</v>
      </c>
      <c r="H19" s="7">
        <v>0</v>
      </c>
      <c r="I19" s="23">
        <v>0</v>
      </c>
      <c r="J19" s="23">
        <v>0</v>
      </c>
      <c r="K19" s="15">
        <v>0</v>
      </c>
      <c r="L19" s="7">
        <v>0</v>
      </c>
      <c r="M19" s="23">
        <v>0</v>
      </c>
      <c r="N19" s="23">
        <v>0</v>
      </c>
      <c r="O19" s="15">
        <v>0</v>
      </c>
      <c r="P19" s="7">
        <v>0</v>
      </c>
      <c r="Q19" s="57">
        <v>0</v>
      </c>
      <c r="R19" s="23">
        <v>0</v>
      </c>
      <c r="S19" s="15">
        <v>0</v>
      </c>
      <c r="T19" s="7">
        <v>0</v>
      </c>
      <c r="U19" s="23">
        <v>0</v>
      </c>
      <c r="V19" s="23">
        <v>0</v>
      </c>
      <c r="W19" s="15">
        <v>0</v>
      </c>
      <c r="X19" s="7">
        <v>0</v>
      </c>
      <c r="Y19" s="23">
        <v>0</v>
      </c>
      <c r="Z19" s="24">
        <v>0</v>
      </c>
    </row>
    <row r="20" spans="2:31">
      <c r="B20" s="9" t="s">
        <v>24</v>
      </c>
      <c r="C20" s="15">
        <v>0</v>
      </c>
      <c r="D20" s="7">
        <v>0</v>
      </c>
      <c r="E20" s="23">
        <v>0</v>
      </c>
      <c r="F20" s="23">
        <v>0</v>
      </c>
      <c r="G20" s="15">
        <v>0</v>
      </c>
      <c r="H20" s="7">
        <v>0</v>
      </c>
      <c r="I20" s="23">
        <v>0</v>
      </c>
      <c r="J20" s="23">
        <v>0</v>
      </c>
      <c r="K20" s="15">
        <v>0</v>
      </c>
      <c r="L20" s="7">
        <v>0</v>
      </c>
      <c r="M20" s="23">
        <v>0</v>
      </c>
      <c r="N20" s="23">
        <v>0</v>
      </c>
      <c r="O20" s="15">
        <v>0</v>
      </c>
      <c r="P20" s="7">
        <v>0</v>
      </c>
      <c r="Q20" s="57">
        <v>0</v>
      </c>
      <c r="R20" s="23">
        <v>0</v>
      </c>
      <c r="S20" s="15">
        <v>0</v>
      </c>
      <c r="T20" s="7">
        <v>0</v>
      </c>
      <c r="U20" s="23">
        <v>0</v>
      </c>
      <c r="V20" s="23">
        <v>0</v>
      </c>
      <c r="W20" s="15">
        <v>0</v>
      </c>
      <c r="X20" s="7">
        <v>0</v>
      </c>
      <c r="Y20" s="23">
        <v>0</v>
      </c>
      <c r="Z20" s="24">
        <v>0</v>
      </c>
    </row>
    <row r="21" spans="2:31">
      <c r="B21" s="9" t="s">
        <v>25</v>
      </c>
      <c r="C21" s="15">
        <v>0</v>
      </c>
      <c r="D21" s="7">
        <v>0</v>
      </c>
      <c r="E21" s="23">
        <v>0</v>
      </c>
      <c r="F21" s="23">
        <v>0</v>
      </c>
      <c r="G21" s="15">
        <v>0</v>
      </c>
      <c r="H21" s="7">
        <v>0</v>
      </c>
      <c r="I21" s="23">
        <v>0</v>
      </c>
      <c r="J21" s="23">
        <v>0</v>
      </c>
      <c r="K21" s="15">
        <v>0</v>
      </c>
      <c r="L21" s="7">
        <v>0</v>
      </c>
      <c r="M21" s="23">
        <v>0</v>
      </c>
      <c r="N21" s="23">
        <v>0</v>
      </c>
      <c r="O21" s="15">
        <v>0</v>
      </c>
      <c r="P21" s="7">
        <v>0</v>
      </c>
      <c r="Q21" s="57">
        <v>0</v>
      </c>
      <c r="R21" s="23">
        <v>0</v>
      </c>
      <c r="S21" s="15">
        <v>0</v>
      </c>
      <c r="T21" s="7">
        <v>0</v>
      </c>
      <c r="U21" s="23">
        <v>0</v>
      </c>
      <c r="V21" s="23">
        <v>0</v>
      </c>
      <c r="W21" s="15">
        <v>0</v>
      </c>
      <c r="X21" s="7">
        <v>0</v>
      </c>
      <c r="Y21" s="23">
        <v>0</v>
      </c>
      <c r="Z21" s="24">
        <v>0</v>
      </c>
    </row>
    <row r="22" spans="2:31">
      <c r="B22" s="9" t="s">
        <v>26</v>
      </c>
      <c r="C22" s="15">
        <v>0</v>
      </c>
      <c r="D22" s="7">
        <v>0</v>
      </c>
      <c r="E22" s="23">
        <v>0</v>
      </c>
      <c r="F22" s="23">
        <v>0</v>
      </c>
      <c r="G22" s="15">
        <v>0</v>
      </c>
      <c r="H22" s="7">
        <v>0</v>
      </c>
      <c r="I22" s="23">
        <v>0</v>
      </c>
      <c r="J22" s="23">
        <v>0</v>
      </c>
      <c r="K22" s="15">
        <v>0</v>
      </c>
      <c r="L22" s="7">
        <v>0</v>
      </c>
      <c r="M22" s="23">
        <v>0</v>
      </c>
      <c r="N22" s="23">
        <v>0</v>
      </c>
      <c r="O22" s="15">
        <v>0</v>
      </c>
      <c r="P22" s="7">
        <v>0</v>
      </c>
      <c r="Q22" s="57">
        <v>0</v>
      </c>
      <c r="R22" s="23">
        <v>0</v>
      </c>
      <c r="S22" s="15">
        <v>0</v>
      </c>
      <c r="T22" s="7">
        <v>0</v>
      </c>
      <c r="U22" s="23">
        <v>0</v>
      </c>
      <c r="V22" s="23">
        <v>0</v>
      </c>
      <c r="W22" s="15">
        <v>0</v>
      </c>
      <c r="X22" s="7">
        <v>0</v>
      </c>
      <c r="Y22" s="23">
        <v>0</v>
      </c>
      <c r="Z22" s="24">
        <v>0</v>
      </c>
    </row>
    <row r="23" spans="2:31">
      <c r="B23" s="9" t="s">
        <v>27</v>
      </c>
      <c r="C23" s="15">
        <v>0</v>
      </c>
      <c r="D23" s="7">
        <v>0</v>
      </c>
      <c r="E23" s="23">
        <v>0</v>
      </c>
      <c r="F23" s="23">
        <v>0</v>
      </c>
      <c r="G23" s="15">
        <v>0</v>
      </c>
      <c r="H23" s="7">
        <v>0</v>
      </c>
      <c r="I23" s="23">
        <v>0</v>
      </c>
      <c r="J23" s="23">
        <v>0</v>
      </c>
      <c r="K23" s="15">
        <v>0</v>
      </c>
      <c r="L23" s="7">
        <v>0</v>
      </c>
      <c r="M23" s="23">
        <v>0</v>
      </c>
      <c r="N23" s="23">
        <v>0</v>
      </c>
      <c r="O23" s="15">
        <v>0</v>
      </c>
      <c r="P23" s="7">
        <v>0</v>
      </c>
      <c r="Q23" s="57">
        <v>0</v>
      </c>
      <c r="R23" s="23">
        <v>0</v>
      </c>
      <c r="S23" s="15">
        <v>0</v>
      </c>
      <c r="T23" s="7">
        <v>0</v>
      </c>
      <c r="U23" s="23">
        <v>0</v>
      </c>
      <c r="V23" s="23">
        <v>0</v>
      </c>
      <c r="W23" s="15">
        <v>0</v>
      </c>
      <c r="X23" s="7">
        <v>0</v>
      </c>
      <c r="Y23" s="23">
        <v>0</v>
      </c>
      <c r="Z23" s="24">
        <v>0</v>
      </c>
    </row>
    <row r="24" spans="2:31">
      <c r="B24" s="9" t="s">
        <v>28</v>
      </c>
      <c r="C24" s="15">
        <v>-1E-4</v>
      </c>
      <c r="D24" s="7">
        <v>0</v>
      </c>
      <c r="E24" s="23">
        <v>0</v>
      </c>
      <c r="F24" s="23">
        <v>0</v>
      </c>
      <c r="G24" s="15">
        <v>1E-3</v>
      </c>
      <c r="H24" s="7">
        <v>0</v>
      </c>
      <c r="I24" s="23">
        <v>6.9999999999999999E-4</v>
      </c>
      <c r="J24" s="23">
        <v>0</v>
      </c>
      <c r="K24" s="15">
        <v>0</v>
      </c>
      <c r="L24" s="7">
        <v>0</v>
      </c>
      <c r="M24" s="23">
        <v>0</v>
      </c>
      <c r="N24" s="23">
        <v>0</v>
      </c>
      <c r="O24" s="15">
        <v>0</v>
      </c>
      <c r="P24" s="7">
        <v>0</v>
      </c>
      <c r="Q24" s="57">
        <v>-6.0352298340720902E-16</v>
      </c>
      <c r="R24" s="23">
        <v>0</v>
      </c>
      <c r="S24" s="15">
        <v>0</v>
      </c>
      <c r="T24" s="7">
        <v>8.0999999999999996E-3</v>
      </c>
      <c r="U24" s="23">
        <v>0</v>
      </c>
      <c r="V24" s="23">
        <v>0</v>
      </c>
      <c r="W24" s="15">
        <v>0</v>
      </c>
      <c r="X24" s="7">
        <v>0</v>
      </c>
      <c r="Y24" s="23">
        <v>0</v>
      </c>
      <c r="Z24" s="24">
        <v>0</v>
      </c>
    </row>
    <row r="25" spans="2:31">
      <c r="B25" s="10" t="s">
        <v>29</v>
      </c>
      <c r="C25" s="12">
        <f>SUBTOTAL(109,C6:C24)</f>
        <v>1.9999999999999998E-4</v>
      </c>
      <c r="D25" s="12">
        <f>SUBTOTAL(109,D6:D24)</f>
        <v>1</v>
      </c>
      <c r="E25" s="12">
        <f t="shared" ref="E25:F25" si="0">SUBTOTAL(109,E6:E24)</f>
        <v>3.0999999999999999E-3</v>
      </c>
      <c r="F25" s="12">
        <f t="shared" si="0"/>
        <v>1</v>
      </c>
      <c r="G25" s="11">
        <f t="shared" ref="G25:L25" si="1">SUBTOTAL(109,G6:G24)</f>
        <v>4.3E-3</v>
      </c>
      <c r="H25" s="12">
        <f t="shared" si="1"/>
        <v>1</v>
      </c>
      <c r="I25" s="25">
        <f t="shared" si="1"/>
        <v>4.0999999999999995E-3</v>
      </c>
      <c r="J25" s="26">
        <f t="shared" si="1"/>
        <v>1</v>
      </c>
      <c r="K25" s="11">
        <f t="shared" si="1"/>
        <v>-1.4E-3</v>
      </c>
      <c r="L25" s="12">
        <f t="shared" si="1"/>
        <v>1</v>
      </c>
      <c r="M25" s="25">
        <f t="shared" ref="M25:R25" si="2">SUBTOTAL(109,M6:M24)</f>
        <v>1.0699999999999999E-2</v>
      </c>
      <c r="N25" s="26">
        <f t="shared" si="2"/>
        <v>1</v>
      </c>
      <c r="O25" s="11">
        <f t="shared" si="2"/>
        <v>-3.0999999999999999E-3</v>
      </c>
      <c r="P25" s="12">
        <f t="shared" si="2"/>
        <v>0.99999999999999989</v>
      </c>
      <c r="Q25" s="25">
        <f t="shared" si="2"/>
        <v>6.785954132541681E-3</v>
      </c>
      <c r="R25" s="26">
        <f t="shared" si="2"/>
        <v>1</v>
      </c>
      <c r="S25" s="11">
        <f t="shared" ref="S25:X25" si="3">SUBTOTAL(109,S6:S24)</f>
        <v>3.0999999999999999E-3</v>
      </c>
      <c r="T25" s="12">
        <f t="shared" si="3"/>
        <v>0.99999999999999989</v>
      </c>
      <c r="U25" s="25">
        <f t="shared" si="3"/>
        <v>6.7999999999999988E-3</v>
      </c>
      <c r="V25" s="26">
        <f t="shared" si="3"/>
        <v>1</v>
      </c>
      <c r="W25" s="11">
        <f t="shared" si="3"/>
        <v>2.4999999999999996E-3</v>
      </c>
      <c r="X25" s="12">
        <f t="shared" si="3"/>
        <v>0.99999999999999989</v>
      </c>
      <c r="Y25" s="25">
        <f>SUBTOTAL(109,Y6:Y24)</f>
        <v>4.5000000000000005E-3</v>
      </c>
      <c r="Z25" s="26">
        <f>SUBTOTAL(109,Z6:Z24)</f>
        <v>1</v>
      </c>
    </row>
    <row r="26" spans="2:31">
      <c r="B26" s="31" t="s">
        <v>35</v>
      </c>
      <c r="C26" s="51">
        <v>0</v>
      </c>
      <c r="D26" s="20"/>
      <c r="E26" s="52">
        <v>0.02</v>
      </c>
      <c r="F26" s="20"/>
      <c r="G26" s="51">
        <v>0.1</v>
      </c>
      <c r="H26" s="20"/>
      <c r="I26" s="52">
        <v>1.57</v>
      </c>
      <c r="J26" s="20"/>
      <c r="K26" s="51">
        <v>-1.34</v>
      </c>
      <c r="L26" s="20"/>
      <c r="M26" s="52">
        <v>17.829999999999998</v>
      </c>
      <c r="N26" s="20"/>
      <c r="O26" s="51">
        <v>-5.4</v>
      </c>
      <c r="P26" s="20"/>
      <c r="Q26" s="52">
        <v>12.62</v>
      </c>
      <c r="R26" s="20"/>
      <c r="S26" s="51">
        <v>8.1300000000000008</v>
      </c>
      <c r="T26" s="20"/>
      <c r="U26" s="52">
        <v>17.670000000000002</v>
      </c>
      <c r="V26" s="20"/>
      <c r="W26" s="51">
        <v>6.77</v>
      </c>
      <c r="X26" s="20"/>
      <c r="Y26" s="52">
        <v>11.56</v>
      </c>
      <c r="Z26" s="20"/>
    </row>
    <row r="27" spans="2:31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2:31">
      <c r="B28" s="6" t="s">
        <v>30</v>
      </c>
      <c r="C28" s="15">
        <v>2.0000000000000001E-4</v>
      </c>
      <c r="D28" s="16">
        <v>1</v>
      </c>
      <c r="E28" s="27">
        <v>3.0999999999999999E-3</v>
      </c>
      <c r="F28" s="28">
        <v>1</v>
      </c>
      <c r="G28" s="15">
        <v>4.3E-3</v>
      </c>
      <c r="H28" s="16">
        <v>1</v>
      </c>
      <c r="I28" s="27">
        <v>4.1000000000000003E-3</v>
      </c>
      <c r="J28" s="28">
        <v>1</v>
      </c>
      <c r="K28" s="15">
        <v>-1.4E-3</v>
      </c>
      <c r="L28" s="16">
        <v>1</v>
      </c>
      <c r="M28" s="27">
        <v>1.0699999999999999E-2</v>
      </c>
      <c r="N28" s="28">
        <v>1</v>
      </c>
      <c r="O28" s="15">
        <v>-3.0999999999999999E-3</v>
      </c>
      <c r="P28" s="16">
        <v>1</v>
      </c>
      <c r="Q28" s="27">
        <v>6.7999999999999996E-3</v>
      </c>
      <c r="R28" s="28">
        <v>1</v>
      </c>
      <c r="S28" s="15">
        <v>3.0999999999999999E-3</v>
      </c>
      <c r="T28" s="16">
        <v>1</v>
      </c>
      <c r="U28" s="27">
        <v>6.7999999999999996E-3</v>
      </c>
      <c r="V28" s="28">
        <v>1</v>
      </c>
      <c r="W28" s="15">
        <v>2.5000000000000001E-3</v>
      </c>
      <c r="X28" s="16">
        <v>1</v>
      </c>
      <c r="Y28" s="27">
        <v>4.4999999999999997E-3</v>
      </c>
      <c r="Z28" s="28">
        <v>1</v>
      </c>
    </row>
    <row r="29" spans="2:31">
      <c r="B29" s="9" t="s">
        <v>31</v>
      </c>
      <c r="C29" s="7">
        <v>0</v>
      </c>
      <c r="D29" s="8">
        <v>0</v>
      </c>
      <c r="E29" s="23">
        <v>0</v>
      </c>
      <c r="F29" s="24">
        <v>0</v>
      </c>
      <c r="G29" s="7">
        <v>0</v>
      </c>
      <c r="H29" s="8">
        <v>0</v>
      </c>
      <c r="I29" s="23">
        <v>0</v>
      </c>
      <c r="J29" s="24">
        <v>0</v>
      </c>
      <c r="K29" s="7">
        <v>0</v>
      </c>
      <c r="L29" s="8">
        <v>0</v>
      </c>
      <c r="M29" s="23">
        <v>0</v>
      </c>
      <c r="N29" s="24">
        <v>0</v>
      </c>
      <c r="O29" s="7">
        <v>0</v>
      </c>
      <c r="P29" s="8">
        <v>0</v>
      </c>
      <c r="Q29" s="23">
        <v>0</v>
      </c>
      <c r="R29" s="24">
        <v>0</v>
      </c>
      <c r="S29" s="7">
        <v>0</v>
      </c>
      <c r="T29" s="8">
        <v>0</v>
      </c>
      <c r="U29" s="23">
        <v>0</v>
      </c>
      <c r="V29" s="24">
        <v>0</v>
      </c>
      <c r="W29" s="7">
        <v>0</v>
      </c>
      <c r="X29" s="8">
        <v>0</v>
      </c>
      <c r="Y29" s="23">
        <v>0</v>
      </c>
      <c r="Z29" s="24">
        <v>0</v>
      </c>
    </row>
    <row r="30" spans="2:31">
      <c r="B30" s="10" t="s">
        <v>29</v>
      </c>
      <c r="C30" s="11">
        <f t="shared" ref="C30:F30" si="4">C28+C29</f>
        <v>2.0000000000000001E-4</v>
      </c>
      <c r="D30" s="12">
        <f t="shared" si="4"/>
        <v>1</v>
      </c>
      <c r="E30" s="25">
        <f t="shared" si="4"/>
        <v>3.0999999999999999E-3</v>
      </c>
      <c r="F30" s="26">
        <f t="shared" si="4"/>
        <v>1</v>
      </c>
      <c r="G30" s="11">
        <f>G28+G29</f>
        <v>4.3E-3</v>
      </c>
      <c r="H30" s="12">
        <f>H28+H29</f>
        <v>1</v>
      </c>
      <c r="I30" s="25">
        <f t="shared" ref="I30:N30" si="5">I28+I29</f>
        <v>4.1000000000000003E-3</v>
      </c>
      <c r="J30" s="26">
        <f t="shared" si="5"/>
        <v>1</v>
      </c>
      <c r="K30" s="11">
        <f t="shared" si="5"/>
        <v>-1.4E-3</v>
      </c>
      <c r="L30" s="12">
        <f t="shared" si="5"/>
        <v>1</v>
      </c>
      <c r="M30" s="25">
        <f t="shared" si="5"/>
        <v>1.0699999999999999E-2</v>
      </c>
      <c r="N30" s="26">
        <f t="shared" si="5"/>
        <v>1</v>
      </c>
      <c r="O30" s="11">
        <f t="shared" ref="O30:T30" si="6">O28+O29</f>
        <v>-3.0999999999999999E-3</v>
      </c>
      <c r="P30" s="12">
        <f t="shared" si="6"/>
        <v>1</v>
      </c>
      <c r="Q30" s="25">
        <f t="shared" si="6"/>
        <v>6.7999999999999996E-3</v>
      </c>
      <c r="R30" s="26">
        <f t="shared" si="6"/>
        <v>1</v>
      </c>
      <c r="S30" s="11">
        <f t="shared" si="6"/>
        <v>3.0999999999999999E-3</v>
      </c>
      <c r="T30" s="12">
        <f t="shared" si="6"/>
        <v>1</v>
      </c>
      <c r="U30" s="25">
        <f t="shared" ref="U30:Z30" si="7">U28+U29</f>
        <v>6.7999999999999996E-3</v>
      </c>
      <c r="V30" s="26">
        <f t="shared" si="7"/>
        <v>1</v>
      </c>
      <c r="W30" s="11">
        <f t="shared" si="7"/>
        <v>2.5000000000000001E-3</v>
      </c>
      <c r="X30" s="12">
        <f t="shared" si="7"/>
        <v>1</v>
      </c>
      <c r="Y30" s="25">
        <f t="shared" si="7"/>
        <v>4.4999999999999997E-3</v>
      </c>
      <c r="Z30" s="26">
        <f t="shared" si="7"/>
        <v>1</v>
      </c>
    </row>
    <row r="31" spans="2:31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2:31">
      <c r="B32" s="6" t="s">
        <v>32</v>
      </c>
      <c r="C32" s="15">
        <v>2.9999999999999997E-4</v>
      </c>
      <c r="D32" s="16">
        <v>1</v>
      </c>
      <c r="E32" s="27">
        <v>3.0999999999999999E-3</v>
      </c>
      <c r="F32" s="28">
        <v>1</v>
      </c>
      <c r="G32" s="15">
        <v>3.3E-3</v>
      </c>
      <c r="H32" s="16">
        <v>1</v>
      </c>
      <c r="I32" s="27">
        <v>3.3999999999999998E-3</v>
      </c>
      <c r="J32" s="28">
        <v>1</v>
      </c>
      <c r="K32" s="15">
        <v>-1.4E-3</v>
      </c>
      <c r="L32" s="16">
        <v>1</v>
      </c>
      <c r="M32" s="27">
        <v>1.0699999999999999E-2</v>
      </c>
      <c r="N32" s="28">
        <v>1</v>
      </c>
      <c r="O32" s="15">
        <v>-3.0999999999999999E-3</v>
      </c>
      <c r="P32" s="16">
        <v>1</v>
      </c>
      <c r="Q32" s="27">
        <v>6.7999999999999996E-3</v>
      </c>
      <c r="R32" s="28">
        <v>1</v>
      </c>
      <c r="S32" s="15">
        <v>3.0999999999999999E-3</v>
      </c>
      <c r="T32" s="16">
        <v>1</v>
      </c>
      <c r="U32" s="27">
        <v>6.7999999999999996E-3</v>
      </c>
      <c r="V32" s="28">
        <v>1</v>
      </c>
      <c r="W32" s="15">
        <v>2.5000000000000001E-3</v>
      </c>
      <c r="X32" s="16">
        <v>1</v>
      </c>
      <c r="Y32" s="27">
        <v>4.4999999999999997E-3</v>
      </c>
      <c r="Z32" s="28">
        <v>1</v>
      </c>
    </row>
    <row r="33" spans="2:26">
      <c r="B33" s="9" t="s">
        <v>33</v>
      </c>
      <c r="C33" s="15">
        <v>-1E-4</v>
      </c>
      <c r="D33" s="8">
        <v>0</v>
      </c>
      <c r="E33" s="23">
        <v>0</v>
      </c>
      <c r="F33" s="24">
        <v>0</v>
      </c>
      <c r="G33" s="7">
        <v>1E-3</v>
      </c>
      <c r="H33" s="8">
        <v>0</v>
      </c>
      <c r="I33" s="23">
        <v>6.9999999999999999E-4</v>
      </c>
      <c r="J33" s="24">
        <v>0</v>
      </c>
      <c r="K33" s="7">
        <v>0</v>
      </c>
      <c r="L33" s="8">
        <v>0</v>
      </c>
      <c r="M33" s="23">
        <v>0</v>
      </c>
      <c r="N33" s="24">
        <v>0</v>
      </c>
      <c r="O33" s="7">
        <v>0</v>
      </c>
      <c r="P33" s="8">
        <v>0</v>
      </c>
      <c r="Q33" s="23">
        <v>0</v>
      </c>
      <c r="R33" s="24">
        <v>0</v>
      </c>
      <c r="S33" s="7">
        <v>0</v>
      </c>
      <c r="T33" s="8">
        <v>0</v>
      </c>
      <c r="U33" s="23">
        <v>0</v>
      </c>
      <c r="V33" s="24">
        <v>0</v>
      </c>
      <c r="W33" s="7">
        <v>0</v>
      </c>
      <c r="X33" s="8">
        <v>0</v>
      </c>
      <c r="Y33" s="23">
        <v>0</v>
      </c>
      <c r="Z33" s="24">
        <v>0</v>
      </c>
    </row>
    <row r="34" spans="2:26">
      <c r="B34" s="32" t="s">
        <v>29</v>
      </c>
      <c r="C34" s="33">
        <f t="shared" ref="C34:H34" si="8">C32+C33</f>
        <v>1.9999999999999998E-4</v>
      </c>
      <c r="D34" s="34">
        <f t="shared" si="8"/>
        <v>1</v>
      </c>
      <c r="E34" s="35">
        <f>E32+E33</f>
        <v>3.0999999999999999E-3</v>
      </c>
      <c r="F34" s="36">
        <f t="shared" si="8"/>
        <v>1</v>
      </c>
      <c r="G34" s="33">
        <f t="shared" si="8"/>
        <v>4.3E-3</v>
      </c>
      <c r="H34" s="34">
        <f t="shared" si="8"/>
        <v>1</v>
      </c>
      <c r="I34" s="35">
        <f t="shared" ref="I34:N34" si="9">I32+I33</f>
        <v>4.0999999999999995E-3</v>
      </c>
      <c r="J34" s="36">
        <f t="shared" si="9"/>
        <v>1</v>
      </c>
      <c r="K34" s="33">
        <f t="shared" si="9"/>
        <v>-1.4E-3</v>
      </c>
      <c r="L34" s="34">
        <f t="shared" si="9"/>
        <v>1</v>
      </c>
      <c r="M34" s="35">
        <f t="shared" si="9"/>
        <v>1.0699999999999999E-2</v>
      </c>
      <c r="N34" s="36">
        <f t="shared" si="9"/>
        <v>1</v>
      </c>
      <c r="O34" s="33">
        <f t="shared" ref="O34:T34" si="10">O32+O33</f>
        <v>-3.0999999999999999E-3</v>
      </c>
      <c r="P34" s="34">
        <f t="shared" si="10"/>
        <v>1</v>
      </c>
      <c r="Q34" s="35">
        <f t="shared" si="10"/>
        <v>6.7999999999999996E-3</v>
      </c>
      <c r="R34" s="36">
        <f t="shared" si="10"/>
        <v>1</v>
      </c>
      <c r="S34" s="33">
        <f t="shared" si="10"/>
        <v>3.0999999999999999E-3</v>
      </c>
      <c r="T34" s="34">
        <f t="shared" si="10"/>
        <v>1</v>
      </c>
      <c r="U34" s="35">
        <f t="shared" ref="U34:Z34" si="11">U32+U33</f>
        <v>6.7999999999999996E-3</v>
      </c>
      <c r="V34" s="36">
        <f t="shared" si="11"/>
        <v>1</v>
      </c>
      <c r="W34" s="33">
        <f t="shared" si="11"/>
        <v>2.5000000000000001E-3</v>
      </c>
      <c r="X34" s="34">
        <f t="shared" si="11"/>
        <v>1</v>
      </c>
      <c r="Y34" s="35">
        <f t="shared" si="11"/>
        <v>4.4999999999999997E-3</v>
      </c>
      <c r="Z34" s="36">
        <f t="shared" si="11"/>
        <v>1</v>
      </c>
    </row>
    <row r="35" spans="2:26">
      <c r="C35" s="29"/>
      <c r="D35" s="29"/>
      <c r="E35" s="58"/>
      <c r="F35" s="58"/>
      <c r="G35" s="29"/>
      <c r="H35" s="29"/>
      <c r="I35" s="30"/>
      <c r="J35" s="30"/>
    </row>
    <row r="36" spans="2:26" ht="30">
      <c r="B36" s="37" t="s">
        <v>34</v>
      </c>
      <c r="C36" s="4" t="s">
        <v>71</v>
      </c>
      <c r="D36" s="5" t="s">
        <v>72</v>
      </c>
      <c r="E36" s="21" t="s">
        <v>73</v>
      </c>
      <c r="F36" s="22" t="s">
        <v>74</v>
      </c>
      <c r="G36" s="4" t="s">
        <v>75</v>
      </c>
      <c r="H36" s="5" t="s">
        <v>76</v>
      </c>
      <c r="I36" s="21" t="s">
        <v>77</v>
      </c>
      <c r="J36" s="21" t="s">
        <v>78</v>
      </c>
    </row>
    <row r="37" spans="2:26">
      <c r="B37" s="6" t="s">
        <v>1</v>
      </c>
      <c r="C37" s="7">
        <v>6.6990000000000001E-3</v>
      </c>
      <c r="D37" s="7">
        <v>1</v>
      </c>
      <c r="E37" s="23">
        <v>1.1963E-2</v>
      </c>
      <c r="F37" s="23">
        <v>0.38641399999999998</v>
      </c>
      <c r="G37" s="7">
        <v>1.2548999999999999E-2</v>
      </c>
      <c r="H37" s="7">
        <v>0.15338099999999999</v>
      </c>
      <c r="I37" s="23">
        <v>1.3125E-2</v>
      </c>
      <c r="J37" s="23">
        <v>0.10871400000000001</v>
      </c>
    </row>
    <row r="38" spans="2:26">
      <c r="B38" s="9" t="s">
        <v>3</v>
      </c>
      <c r="C38" s="7">
        <v>0</v>
      </c>
      <c r="D38" s="7">
        <v>0</v>
      </c>
      <c r="E38" s="23">
        <v>5.1070000000000004E-3</v>
      </c>
      <c r="F38" s="23">
        <v>0.47216900000000001</v>
      </c>
      <c r="G38" s="7">
        <v>9.7839999999999993E-3</v>
      </c>
      <c r="H38" s="7">
        <v>0.64905999999999997</v>
      </c>
      <c r="I38" s="23">
        <v>1.9528E-2</v>
      </c>
      <c r="J38" s="23">
        <v>0.68412899999999999</v>
      </c>
    </row>
    <row r="39" spans="2:26">
      <c r="B39" s="9" t="s">
        <v>5</v>
      </c>
      <c r="C39" s="7">
        <v>0</v>
      </c>
      <c r="D39" s="7">
        <v>0</v>
      </c>
      <c r="E39" s="23">
        <v>0</v>
      </c>
      <c r="F39" s="23">
        <v>0</v>
      </c>
      <c r="G39" s="7">
        <v>0</v>
      </c>
      <c r="H39" s="7">
        <v>0</v>
      </c>
      <c r="I39" s="23">
        <v>0</v>
      </c>
      <c r="J39" s="23">
        <v>0</v>
      </c>
    </row>
    <row r="40" spans="2:26">
      <c r="B40" s="9" t="s">
        <v>7</v>
      </c>
      <c r="C40" s="7">
        <v>0</v>
      </c>
      <c r="D40" s="7">
        <v>0</v>
      </c>
      <c r="E40" s="23">
        <v>0</v>
      </c>
      <c r="F40" s="23">
        <v>0</v>
      </c>
      <c r="G40" s="7">
        <v>0</v>
      </c>
      <c r="H40" s="7">
        <v>0</v>
      </c>
      <c r="I40" s="23">
        <v>0</v>
      </c>
      <c r="J40" s="23">
        <v>0</v>
      </c>
    </row>
    <row r="41" spans="2:26">
      <c r="B41" s="9" t="s">
        <v>9</v>
      </c>
      <c r="C41" s="7">
        <v>0</v>
      </c>
      <c r="D41" s="7">
        <v>0</v>
      </c>
      <c r="E41" s="23">
        <v>0</v>
      </c>
      <c r="F41" s="23">
        <v>0</v>
      </c>
      <c r="G41" s="7">
        <v>0</v>
      </c>
      <c r="H41" s="7">
        <v>0</v>
      </c>
      <c r="I41" s="23">
        <v>0</v>
      </c>
      <c r="J41" s="23">
        <v>0</v>
      </c>
    </row>
    <row r="42" spans="2:26">
      <c r="B42" s="9" t="s">
        <v>11</v>
      </c>
      <c r="C42" s="7">
        <v>0</v>
      </c>
      <c r="D42" s="7">
        <v>0</v>
      </c>
      <c r="E42" s="23">
        <v>0</v>
      </c>
      <c r="F42" s="23">
        <v>0</v>
      </c>
      <c r="G42" s="7">
        <v>0</v>
      </c>
      <c r="H42" s="7">
        <v>0</v>
      </c>
      <c r="I42" s="23">
        <v>0</v>
      </c>
      <c r="J42" s="23">
        <v>0</v>
      </c>
    </row>
    <row r="43" spans="2:26">
      <c r="B43" s="9" t="s">
        <v>13</v>
      </c>
      <c r="C43" s="7">
        <v>0</v>
      </c>
      <c r="D43" s="7">
        <v>0</v>
      </c>
      <c r="E43" s="23">
        <v>0</v>
      </c>
      <c r="F43" s="23">
        <v>0</v>
      </c>
      <c r="G43" s="7">
        <v>0</v>
      </c>
      <c r="H43" s="7">
        <v>0</v>
      </c>
      <c r="I43" s="23">
        <v>0</v>
      </c>
      <c r="J43" s="23">
        <v>0</v>
      </c>
    </row>
    <row r="44" spans="2:26">
      <c r="B44" s="46" t="s">
        <v>45</v>
      </c>
      <c r="C44" s="7">
        <v>0</v>
      </c>
      <c r="D44" s="7">
        <v>0</v>
      </c>
      <c r="E44" s="23">
        <v>2.3830000000000001E-3</v>
      </c>
      <c r="F44" s="23">
        <v>0.14141599999999999</v>
      </c>
      <c r="G44" s="7">
        <v>3.153E-3</v>
      </c>
      <c r="H44" s="7">
        <v>0.15743499999999999</v>
      </c>
      <c r="I44" s="23">
        <v>5.4850000000000003E-3</v>
      </c>
      <c r="J44" s="23">
        <v>0.151722</v>
      </c>
    </row>
    <row r="45" spans="2:26">
      <c r="B45" s="9" t="s">
        <v>16</v>
      </c>
      <c r="C45" s="7">
        <v>0</v>
      </c>
      <c r="D45" s="7">
        <v>0</v>
      </c>
      <c r="E45" s="23">
        <v>0</v>
      </c>
      <c r="F45" s="23">
        <v>0</v>
      </c>
      <c r="G45" s="7">
        <v>8.6899999999999998E-4</v>
      </c>
      <c r="H45" s="7">
        <v>3.7812999999999999E-2</v>
      </c>
      <c r="I45" s="23">
        <v>2.0560000000000001E-3</v>
      </c>
      <c r="J45" s="23">
        <v>5.4207999999999999E-2</v>
      </c>
    </row>
    <row r="46" spans="2:26">
      <c r="B46" s="9" t="s">
        <v>18</v>
      </c>
      <c r="C46" s="7">
        <v>0</v>
      </c>
      <c r="D46" s="7">
        <v>0</v>
      </c>
      <c r="E46" s="23">
        <v>0</v>
      </c>
      <c r="F46" s="23">
        <v>0</v>
      </c>
      <c r="G46" s="7">
        <v>0</v>
      </c>
      <c r="H46" s="7">
        <v>0</v>
      </c>
      <c r="I46" s="23">
        <v>0</v>
      </c>
      <c r="J46" s="23">
        <v>0</v>
      </c>
    </row>
    <row r="47" spans="2:26">
      <c r="B47" s="9" t="s">
        <v>20</v>
      </c>
      <c r="C47" s="7">
        <v>0</v>
      </c>
      <c r="D47" s="7">
        <v>0</v>
      </c>
      <c r="E47" s="23">
        <v>0</v>
      </c>
      <c r="F47" s="23">
        <v>0</v>
      </c>
      <c r="G47" s="7">
        <v>0</v>
      </c>
      <c r="H47" s="7">
        <v>0</v>
      </c>
      <c r="I47" s="23">
        <v>0</v>
      </c>
      <c r="J47" s="23">
        <v>0</v>
      </c>
    </row>
    <row r="48" spans="2:26">
      <c r="B48" s="9" t="s">
        <v>21</v>
      </c>
      <c r="C48" s="7">
        <v>0</v>
      </c>
      <c r="D48" s="7">
        <v>0</v>
      </c>
      <c r="E48" s="23">
        <v>0</v>
      </c>
      <c r="F48" s="23">
        <v>0</v>
      </c>
      <c r="G48" s="7">
        <v>0</v>
      </c>
      <c r="H48" s="7">
        <v>0</v>
      </c>
      <c r="I48" s="23">
        <v>0</v>
      </c>
      <c r="J48" s="23">
        <v>0</v>
      </c>
    </row>
    <row r="49" spans="2:10">
      <c r="B49" s="9" t="s">
        <v>22</v>
      </c>
      <c r="C49" s="7">
        <v>0</v>
      </c>
      <c r="D49" s="7">
        <v>0</v>
      </c>
      <c r="E49" s="23">
        <v>0</v>
      </c>
      <c r="F49" s="23">
        <v>0</v>
      </c>
      <c r="G49" s="7">
        <v>0</v>
      </c>
      <c r="H49" s="7">
        <v>0</v>
      </c>
      <c r="I49" s="23">
        <v>0</v>
      </c>
      <c r="J49" s="23">
        <v>0</v>
      </c>
    </row>
    <row r="50" spans="2:10">
      <c r="B50" s="9" t="s">
        <v>23</v>
      </c>
      <c r="C50" s="7">
        <v>0</v>
      </c>
      <c r="D50" s="7">
        <v>0</v>
      </c>
      <c r="E50" s="23">
        <v>0</v>
      </c>
      <c r="F50" s="23">
        <v>0</v>
      </c>
      <c r="G50" s="7">
        <v>0</v>
      </c>
      <c r="H50" s="7">
        <v>0</v>
      </c>
      <c r="I50" s="23">
        <v>0</v>
      </c>
      <c r="J50" s="23">
        <v>0</v>
      </c>
    </row>
    <row r="51" spans="2:10">
      <c r="B51" s="9" t="s">
        <v>24</v>
      </c>
      <c r="C51" s="7">
        <v>0</v>
      </c>
      <c r="D51" s="7">
        <v>0</v>
      </c>
      <c r="E51" s="23">
        <v>0</v>
      </c>
      <c r="F51" s="23">
        <v>0</v>
      </c>
      <c r="G51" s="7">
        <v>0</v>
      </c>
      <c r="H51" s="7">
        <v>0</v>
      </c>
      <c r="I51" s="23">
        <v>0</v>
      </c>
      <c r="J51" s="23">
        <v>0</v>
      </c>
    </row>
    <row r="52" spans="2:10">
      <c r="B52" s="9" t="s">
        <v>25</v>
      </c>
      <c r="C52" s="7">
        <v>0</v>
      </c>
      <c r="D52" s="7">
        <v>0</v>
      </c>
      <c r="E52" s="23">
        <v>0</v>
      </c>
      <c r="F52" s="23">
        <v>0</v>
      </c>
      <c r="G52" s="7">
        <v>0</v>
      </c>
      <c r="H52" s="7">
        <v>0</v>
      </c>
      <c r="I52" s="23">
        <v>0</v>
      </c>
      <c r="J52" s="23">
        <v>0</v>
      </c>
    </row>
    <row r="53" spans="2:10">
      <c r="B53" s="9" t="s">
        <v>26</v>
      </c>
      <c r="C53" s="7">
        <v>0</v>
      </c>
      <c r="D53" s="7">
        <v>0</v>
      </c>
      <c r="E53" s="23">
        <v>0</v>
      </c>
      <c r="F53" s="23">
        <v>0</v>
      </c>
      <c r="G53" s="7">
        <v>0</v>
      </c>
      <c r="H53" s="7">
        <v>0</v>
      </c>
      <c r="I53" s="23">
        <v>0</v>
      </c>
      <c r="J53" s="23">
        <v>0</v>
      </c>
    </row>
    <row r="54" spans="2:10">
      <c r="B54" s="9" t="s">
        <v>27</v>
      </c>
      <c r="C54" s="7">
        <v>0</v>
      </c>
      <c r="D54" s="7">
        <v>0</v>
      </c>
      <c r="E54" s="23">
        <v>0</v>
      </c>
      <c r="F54" s="23">
        <v>0</v>
      </c>
      <c r="G54" s="7">
        <v>0</v>
      </c>
      <c r="H54" s="7">
        <v>0</v>
      </c>
      <c r="I54" s="23">
        <v>0</v>
      </c>
      <c r="J54" s="23">
        <v>0</v>
      </c>
    </row>
    <row r="55" spans="2:10">
      <c r="B55" s="9" t="s">
        <v>28</v>
      </c>
      <c r="C55" s="7">
        <v>9.1200000000000005E-4</v>
      </c>
      <c r="D55" s="7">
        <v>0</v>
      </c>
      <c r="E55" s="23">
        <v>1.5659999999999999E-3</v>
      </c>
      <c r="F55" s="23">
        <v>0</v>
      </c>
      <c r="G55" s="7">
        <v>1.5200000000000001E-3</v>
      </c>
      <c r="H55" s="7">
        <v>2.3110000000000001E-3</v>
      </c>
      <c r="I55" s="23">
        <v>1.534E-3</v>
      </c>
      <c r="J55" s="23">
        <v>1.2279999999999999E-3</v>
      </c>
    </row>
    <row r="56" spans="2:10">
      <c r="B56" s="10" t="s">
        <v>39</v>
      </c>
      <c r="C56" s="33">
        <v>7.6140000000000001E-3</v>
      </c>
      <c r="D56" s="12">
        <f>SUBTOTAL(109,D37:D55)</f>
        <v>1</v>
      </c>
      <c r="E56" s="35">
        <v>2.1121000000000001E-2</v>
      </c>
      <c r="F56" s="26">
        <v>1</v>
      </c>
      <c r="G56" s="33">
        <v>2.8086E-2</v>
      </c>
      <c r="H56" s="12">
        <f>SUBTOTAL(109,H37:H55)</f>
        <v>0.99999999999999989</v>
      </c>
      <c r="I56" s="35">
        <v>4.2243999999999997E-2</v>
      </c>
      <c r="J56" s="26">
        <v>1</v>
      </c>
    </row>
    <row r="57" spans="2:10">
      <c r="B57" s="31" t="s">
        <v>35</v>
      </c>
      <c r="C57" s="51">
        <f>C26+E26+G26</f>
        <v>0.12000000000000001</v>
      </c>
      <c r="D57" s="20"/>
      <c r="E57" s="52">
        <f>טבלה4[[#This Row],[התרומה לתשואה ינואר-מרץ 2025]]+I26+K26+M26</f>
        <v>18.18</v>
      </c>
      <c r="F57" s="20"/>
      <c r="G57" s="51">
        <f>טבלה4[[#This Row],[התרומה לתשואה ינואר-יוני 2025]]+O26+Q26+S26</f>
        <v>33.53</v>
      </c>
      <c r="H57" s="20"/>
      <c r="I57" s="52">
        <f>טבלה4[[#This Row],[התרומה לתשואה ינואר-ספטמבר 2025]]+U26+W26+Y26</f>
        <v>69.53</v>
      </c>
      <c r="J57" s="20"/>
    </row>
    <row r="58" spans="2:10">
      <c r="B58" s="13"/>
      <c r="C58" s="53"/>
      <c r="D58" s="14"/>
      <c r="E58" s="55"/>
      <c r="F58" s="14"/>
      <c r="G58" s="14"/>
      <c r="H58" s="14"/>
      <c r="I58" s="55"/>
      <c r="J58" s="14"/>
    </row>
    <row r="59" spans="2:10">
      <c r="B59" s="6" t="s">
        <v>30</v>
      </c>
      <c r="C59" s="7">
        <v>7.6140000000000001E-3</v>
      </c>
      <c r="D59" s="16">
        <v>1</v>
      </c>
      <c r="E59" s="23">
        <v>2.1121000000000001E-2</v>
      </c>
      <c r="F59" s="28">
        <v>1</v>
      </c>
      <c r="G59" s="7">
        <v>2.8086E-2</v>
      </c>
      <c r="H59" s="16">
        <v>1</v>
      </c>
      <c r="I59" s="23">
        <v>4.2243999999999997E-2</v>
      </c>
      <c r="J59" s="28">
        <v>1</v>
      </c>
    </row>
    <row r="60" spans="2:10">
      <c r="B60" s="9" t="s">
        <v>31</v>
      </c>
      <c r="C60" s="7">
        <v>0</v>
      </c>
      <c r="D60" s="8">
        <v>0</v>
      </c>
      <c r="E60" s="23">
        <v>0</v>
      </c>
      <c r="F60" s="24">
        <v>0</v>
      </c>
      <c r="G60" s="7">
        <v>0</v>
      </c>
      <c r="H60" s="8">
        <v>0</v>
      </c>
      <c r="I60" s="23">
        <v>0</v>
      </c>
      <c r="J60" s="24">
        <v>0</v>
      </c>
    </row>
    <row r="61" spans="2:10">
      <c r="B61" s="10" t="s">
        <v>39</v>
      </c>
      <c r="C61" s="33">
        <v>7.6140000000000001E-3</v>
      </c>
      <c r="D61" s="12">
        <f>D59+D60</f>
        <v>1</v>
      </c>
      <c r="E61" s="35">
        <v>2.1121000000000001E-2</v>
      </c>
      <c r="F61" s="26">
        <v>1</v>
      </c>
      <c r="G61" s="33">
        <v>2.8086E-2</v>
      </c>
      <c r="H61" s="12">
        <f>H59+H60</f>
        <v>1</v>
      </c>
      <c r="I61" s="35">
        <v>4.2243999999999997E-2</v>
      </c>
      <c r="J61" s="26">
        <f>J59+J60</f>
        <v>1</v>
      </c>
    </row>
    <row r="62" spans="2:10">
      <c r="B62" s="13"/>
      <c r="C62" s="54"/>
      <c r="D62" s="14"/>
      <c r="E62" s="55">
        <f>טבלה4[[#This Row],[התרומה לתשואה ינואר-מרץ 2025]]+I31+K31+M31</f>
        <v>0</v>
      </c>
      <c r="F62" s="14"/>
      <c r="G62" s="14"/>
      <c r="H62" s="14"/>
      <c r="I62" s="55"/>
      <c r="J62" s="14"/>
    </row>
    <row r="63" spans="2:10">
      <c r="B63" s="6" t="s">
        <v>32</v>
      </c>
      <c r="C63" s="7">
        <v>6.6990000000000001E-3</v>
      </c>
      <c r="D63" s="16">
        <v>1</v>
      </c>
      <c r="E63" s="23">
        <v>1.9529999999999999E-2</v>
      </c>
      <c r="F63" s="28">
        <v>1</v>
      </c>
      <c r="G63" s="7">
        <v>2.6532E-2</v>
      </c>
      <c r="H63" s="16">
        <v>1</v>
      </c>
      <c r="I63" s="23">
        <v>4.0654000000000003E-2</v>
      </c>
      <c r="J63" s="28">
        <v>1</v>
      </c>
    </row>
    <row r="64" spans="2:10">
      <c r="B64" s="9" t="s">
        <v>33</v>
      </c>
      <c r="C64" s="7">
        <v>9.1200000000000005E-4</v>
      </c>
      <c r="D64" s="8">
        <v>0</v>
      </c>
      <c r="E64" s="23">
        <v>1.5659999999999999E-3</v>
      </c>
      <c r="F64" s="24">
        <v>0</v>
      </c>
      <c r="G64" s="7">
        <v>1.5200000000000001E-3</v>
      </c>
      <c r="H64" s="8">
        <v>0</v>
      </c>
      <c r="I64" s="23">
        <v>1.534E-3</v>
      </c>
      <c r="J64" s="24">
        <v>0</v>
      </c>
    </row>
    <row r="65" spans="2:10">
      <c r="B65" s="32" t="s">
        <v>39</v>
      </c>
      <c r="C65" s="33">
        <v>7.6140000000000001E-3</v>
      </c>
      <c r="D65" s="34">
        <f>D63+D64</f>
        <v>1</v>
      </c>
      <c r="E65" s="35">
        <v>2.1121000000000001E-2</v>
      </c>
      <c r="F65" s="36">
        <v>1</v>
      </c>
      <c r="G65" s="33">
        <v>2.8086E-2</v>
      </c>
      <c r="H65" s="34">
        <f>H63+H64</f>
        <v>1</v>
      </c>
      <c r="I65" s="35">
        <v>4.2243999999999997E-2</v>
      </c>
      <c r="J65" s="36">
        <f>J63+J64</f>
        <v>1</v>
      </c>
    </row>
    <row r="67" spans="2:10">
      <c r="B67" s="1" t="s">
        <v>37</v>
      </c>
    </row>
    <row r="68" spans="2:10">
      <c r="B68" s="1" t="s">
        <v>38</v>
      </c>
    </row>
    <row r="69" spans="2:10">
      <c r="B69" s="45" t="s">
        <v>41</v>
      </c>
      <c r="C69" s="1" t="s">
        <v>42</v>
      </c>
    </row>
    <row r="70" spans="2:10">
      <c r="B70" s="59" t="s">
        <v>43</v>
      </c>
      <c r="C70" s="59"/>
      <c r="D70" s="59"/>
      <c r="E70" s="59"/>
      <c r="F70" s="59"/>
      <c r="G70" s="59"/>
      <c r="H70" s="59"/>
      <c r="I70" s="59"/>
      <c r="J70" s="59"/>
    </row>
    <row r="72" spans="2:10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ignoredErrors>
    <ignoredError sqref="C57 C62 E62 C37:C56 C59:C61 C63:C65 E37:E56 E59:E61 E63:E65 I37:I56 I59:I61 I63:I65" calculatedColumn="1"/>
  </ignoredErrors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Zecharia Yaakov</cp:lastModifiedBy>
  <cp:lastPrinted>2016-08-07T13:00:52Z</cp:lastPrinted>
  <dcterms:created xsi:type="dcterms:W3CDTF">2016-08-07T08:05:35Z</dcterms:created>
  <dcterms:modified xsi:type="dcterms:W3CDTF">2026-01-05T08:44:00Z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