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עשיה\"/>
    </mc:Choice>
  </mc:AlternateContent>
  <bookViews>
    <workbookView xWindow="0" yWindow="0" windowWidth="28800" windowHeight="1236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H65" i="5" l="1"/>
  <c r="H61" i="5"/>
  <c r="H56" i="5"/>
  <c r="F65" i="5" l="1"/>
  <c r="F61" i="5"/>
  <c r="F56" i="5"/>
  <c r="D61" i="5" l="1"/>
  <c r="D56" i="5"/>
  <c r="C57" i="5" l="1"/>
  <c r="E57" i="5" s="1"/>
  <c r="G57" i="5" s="1"/>
  <c r="C30" i="5" l="1"/>
  <c r="D30" i="5"/>
  <c r="E30" i="5"/>
  <c r="F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<sst xmlns="http://schemas.openxmlformats.org/spreadsheetml/2006/main" count="108" uniqueCount="80">
  <si>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</si>
  <si>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</si>
  <si>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</si>
  <si>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</si>
  <si>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</si>
  <si>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</si>
  <si>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</si>
  <si>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</si>
  <si>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</si>
  <si>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</si>
  <si>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</si>
  <si>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</si>
  <si>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</si>
  <si>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</si>
  <si>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</si>
  <si>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</si>
  <si>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</si>
  <si>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</si>
  <si>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</si>
  <si>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</si>
  <si>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</si>
  <si>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</si>
  <si>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</si>
  <si>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</si>
  <si>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</si>
  <si>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</si>
  <si>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</si>
  <si>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</si>
  <si>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</si>
  <si>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</si>
  <si>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</si>
  <si>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</si>
  <si>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</si>
  <si>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</si>
  <si>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</si>
  <si>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</si>
  <si>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</si>
  <si>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</si>
  <si>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</si>
  <si>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</si>
  <si>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</si>
  <si>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</si>
  <si>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</si>
  <si>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</si>
  <si>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</si>
  <si>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</si>
  <si>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 לבני 60 ומעלה מספר 9625</t>
  </si>
  <si>
    <t>אג"ח ממשלתיות סחירות, לא סחירות ואפיק השקעה מובטח תשואה</t>
  </si>
  <si>
    <t>התרומה לתשואה ינואר 2025</t>
  </si>
  <si>
    <t>שיעור מסך הנכסים ינואר 2025</t>
  </si>
  <si>
    <t xml:space="preserve">התרומה לתשואה פברואר 2025 </t>
  </si>
  <si>
    <t>התרומה לתשואה מרץ 2025</t>
  </si>
  <si>
    <t xml:space="preserve">שיעור מסך הנכסים פברואר 2025 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</si>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</sst>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7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7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51" xfId="504"/>
    <cellStyle name="Normal 52" xfId="505"/>
    <cellStyle name="Normal 53" xfId="506"/>
    <cellStyle name="Normal 54" xfId="507"/>
    <cellStyle name="Normal 55" xfId="508"/>
    <cellStyle name="Normal 56" xfId="509"/>
    <cellStyle name="Normal 57" xfId="510"/>
    <cellStyle name="Normal 58" xfId="511"/>
    <cellStyle name="Normal 59" xfId="512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1" xfId="513"/>
    <cellStyle name="Normal 62" xfId="514"/>
    <cellStyle name="Normal 63" xfId="515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66" xfId="516"/>
    <cellStyle name="Normal 67" xfId="517"/>
    <cellStyle name="Normal 68" xfId="518"/>
    <cellStyle name="Normal 69" xfId="519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0" xfId="520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5" xfId="521"/>
    <cellStyle name="Normal 76" xfId="376"/>
    <cellStyle name="Normal 77" xfId="377"/>
    <cellStyle name="Normal 78" xfId="522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83" xfId="523"/>
    <cellStyle name="Normal 84" xfId="524"/>
    <cellStyle name="Normal 85" xfId="525"/>
    <cellStyle name="Normal 86" xfId="526"/>
    <cellStyle name="Normal 87" xfId="527"/>
    <cellStyle name="Normal 88" xfId="528"/>
    <cellStyle name="Normal 89" xfId="529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Normal 90" xfId="530"/>
    <cellStyle name="Normal 91" xfId="531"/>
    <cellStyle name="Normal 92" xfId="532"/>
    <cellStyle name="Normal 93" xfId="533"/>
    <cellStyle name="Normal 94" xfId="534"/>
    <cellStyle name="Normal 95" xfId="535"/>
    <cellStyle name="Normal 96" xfId="536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טבלה4" displayName="טבלה4" ref="B36:J65" totalsRowShown="0" tableBorderDxfId="4">
  <autoFilter ref="B36:J65"/>
  <tableColumns count="9">
    <tableColumn id="1" name="נתונים מצטברים"/>
    <tableColumn id="2" name="התרומה לתשואה ינואר-מרץ 2025" dataDxfId="3">
      <calculatedColumnFormula>C6</calculatedColumnFormula>
    </tableColumn>
    <tableColumn id="3" name="שיעור מסך הנכסים ינואר-מרץ 2025"/>
    <tableColumn id="4" name="התרומה לתשואה ינואר-יוני 2025" dataDxfId="2">
      <calculatedColumnFormula>טבלה4[[#This Row],[התרומה לתשואה ינואר-מרץ 2025]]+I6+K6+M6</calculatedColumnFormula>
    </tableColumn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 dataDxfId="1">
      <calculatedColumnFormula>טבלה4[[#This Row],[התרומה לתשואה ינואר-ספטמבר 2025]]+U6+W6+Y6</calculatedColumnFormula>
    </tableColumn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autoFilter ref="B5:Z34"/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 "/>
    <tableColumn id="5" name="שיעור מסך הנכסים פברואר 2025 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2"/>
  <sheetViews>
    <sheetView rightToLeft="1" tabSelected="1" workbookViewId="0">
      <selection activeCell="I57" sqref="I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52</v>
      </c>
      <c r="G5" s="38" t="s">
        <v>51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1E-4</v>
      </c>
      <c r="D6" s="7">
        <v>2.5899999999999999E-2</v>
      </c>
      <c r="E6" s="23">
        <v>0</v>
      </c>
      <c r="F6" s="23">
        <v>1.6899999999999998E-2</v>
      </c>
      <c r="G6" s="15">
        <v>2.9999999999999997E-4</v>
      </c>
      <c r="H6" s="7">
        <v>2.0899999999999998E-2</v>
      </c>
      <c r="I6" s="23">
        <v>1E-4</v>
      </c>
      <c r="J6" s="23">
        <v>2.35E-2</v>
      </c>
      <c r="K6" s="15">
        <v>-1E-4</v>
      </c>
      <c r="L6" s="7">
        <v>2.8400000000000002E-2</v>
      </c>
      <c r="M6" s="23">
        <v>0</v>
      </c>
      <c r="N6" s="23">
        <v>2.8199999999999999E-2</v>
      </c>
      <c r="O6" s="15">
        <v>1E-4</v>
      </c>
      <c r="P6" s="7">
        <v>3.0599999999999999E-2</v>
      </c>
      <c r="Q6" s="23">
        <v>0</v>
      </c>
      <c r="R6" s="23">
        <v>3.6900000000000002E-2</v>
      </c>
      <c r="S6" s="15">
        <v>1E-4</v>
      </c>
      <c r="T6" s="7">
        <v>2.7199999999999998E-2</v>
      </c>
      <c r="U6" s="23"/>
      <c r="V6" s="23"/>
      <c r="W6" s="15"/>
      <c r="X6" s="7"/>
      <c r="Y6" s="23"/>
      <c r="Z6" s="24"/>
      <c r="AE6" s="3" t="s">
        <v>4</v>
      </c>
    </row>
    <row r="7" spans="2:31" ht="30" x14ac:dyDescent="0.25">
      <c r="B7" s="57" t="s">
        <v>47</v>
      </c>
      <c r="C7" s="15">
        <v>1.5E-3</v>
      </c>
      <c r="D7" s="7">
        <v>0.49159999999999998</v>
      </c>
      <c r="E7" s="23">
        <v>2.8999999999999998E-3</v>
      </c>
      <c r="F7" s="23">
        <v>0.49430000000000002</v>
      </c>
      <c r="G7" s="15">
        <v>-1.6000000000000001E-3</v>
      </c>
      <c r="H7" s="7">
        <v>0.49940000000000001</v>
      </c>
      <c r="I7" s="23">
        <v>4.7999999999999996E-3</v>
      </c>
      <c r="J7" s="23">
        <v>0.51100000000000001</v>
      </c>
      <c r="K7" s="15">
        <v>-1.4E-3</v>
      </c>
      <c r="L7" s="7">
        <v>0.50990000000000002</v>
      </c>
      <c r="M7" s="23">
        <v>7.3000000000000001E-3</v>
      </c>
      <c r="N7" s="23">
        <v>0.50570000000000004</v>
      </c>
      <c r="O7" s="15">
        <v>-2.9999999999999997E-4</v>
      </c>
      <c r="P7" s="7">
        <v>0.50900000000000001</v>
      </c>
      <c r="Q7" s="23">
        <v>4.5999999999999999E-3</v>
      </c>
      <c r="R7" s="23">
        <v>0.50839999999999996</v>
      </c>
      <c r="S7" s="15">
        <v>3.5999999999999999E-3</v>
      </c>
      <c r="T7" s="7">
        <v>0.50800000000000001</v>
      </c>
      <c r="U7" s="23"/>
      <c r="V7" s="23"/>
      <c r="W7" s="15"/>
      <c r="X7" s="7"/>
      <c r="Y7" s="23"/>
      <c r="Z7" s="24"/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/>
      <c r="V8" s="23"/>
      <c r="W8" s="15"/>
      <c r="X8" s="7"/>
      <c r="Y8" s="23"/>
      <c r="Z8" s="24"/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/>
      <c r="V9" s="23"/>
      <c r="W9" s="15"/>
      <c r="X9" s="7"/>
      <c r="Y9" s="23"/>
      <c r="Z9" s="24"/>
      <c r="AE9" s="3" t="s">
        <v>10</v>
      </c>
    </row>
    <row r="10" spans="2:31" x14ac:dyDescent="0.25">
      <c r="B10" s="9" t="s">
        <v>9</v>
      </c>
      <c r="C10" s="15">
        <v>2.0000000000000001E-4</v>
      </c>
      <c r="D10" s="7">
        <v>0.14660000000000001</v>
      </c>
      <c r="E10" s="23">
        <v>1E-3</v>
      </c>
      <c r="F10" s="23">
        <v>0.14580000000000001</v>
      </c>
      <c r="G10" s="15">
        <v>-4.0000000000000002E-4</v>
      </c>
      <c r="H10" s="7">
        <v>0.14380000000000001</v>
      </c>
      <c r="I10" s="23">
        <v>1.1000000000000001E-3</v>
      </c>
      <c r="J10" s="23">
        <v>0.13639999999999999</v>
      </c>
      <c r="K10" s="15">
        <v>5.0000000000000001E-4</v>
      </c>
      <c r="L10" s="7">
        <v>0.13400000000000001</v>
      </c>
      <c r="M10" s="23">
        <v>1.8E-3</v>
      </c>
      <c r="N10" s="23">
        <v>0.1346</v>
      </c>
      <c r="O10" s="15">
        <v>2.9999999999999997E-4</v>
      </c>
      <c r="P10" s="7">
        <v>0.12529999999999999</v>
      </c>
      <c r="Q10" s="23">
        <v>1E-3</v>
      </c>
      <c r="R10" s="23">
        <v>0.12759999999999999</v>
      </c>
      <c r="S10" s="15">
        <v>1.1000000000000001E-3</v>
      </c>
      <c r="T10" s="7">
        <v>0.1368</v>
      </c>
      <c r="U10" s="23"/>
      <c r="V10" s="23"/>
      <c r="W10" s="15"/>
      <c r="X10" s="7"/>
      <c r="Y10" s="23"/>
      <c r="Z10" s="24"/>
      <c r="AE10" s="3" t="s">
        <v>12</v>
      </c>
    </row>
    <row r="11" spans="2:31" x14ac:dyDescent="0.25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23">
        <v>0</v>
      </c>
      <c r="R11" s="23">
        <v>0</v>
      </c>
      <c r="S11" s="15">
        <v>0</v>
      </c>
      <c r="T11" s="7">
        <v>0</v>
      </c>
      <c r="U11" s="23"/>
      <c r="V11" s="23"/>
      <c r="W11" s="15"/>
      <c r="X11" s="7"/>
      <c r="Y11" s="23"/>
      <c r="Z11" s="24"/>
      <c r="AE11" s="3" t="s">
        <v>14</v>
      </c>
    </row>
    <row r="12" spans="2:31" x14ac:dyDescent="0.25">
      <c r="B12" s="9" t="s">
        <v>13</v>
      </c>
      <c r="C12" s="15">
        <v>2.2000000000000001E-3</v>
      </c>
      <c r="D12" s="7">
        <v>9.9000000000000005E-2</v>
      </c>
      <c r="E12" s="23">
        <v>-5.9999999999999995E-4</v>
      </c>
      <c r="F12" s="23">
        <v>0.1022</v>
      </c>
      <c r="G12" s="15">
        <v>-2E-3</v>
      </c>
      <c r="H12" s="7">
        <v>9.8500000000000004E-2</v>
      </c>
      <c r="I12" s="23">
        <v>3.3E-3</v>
      </c>
      <c r="J12" s="23">
        <v>9.74E-2</v>
      </c>
      <c r="K12" s="15">
        <v>7.3000000000000001E-3</v>
      </c>
      <c r="L12" s="7">
        <v>0.10100000000000001</v>
      </c>
      <c r="M12" s="23">
        <v>1.01E-2</v>
      </c>
      <c r="N12" s="23">
        <v>0.10539999999999999</v>
      </c>
      <c r="O12" s="15">
        <v>4.0000000000000001E-3</v>
      </c>
      <c r="P12" s="7">
        <v>0.11310000000000001</v>
      </c>
      <c r="Q12" s="23">
        <v>2.0000000000000001E-4</v>
      </c>
      <c r="R12" s="23">
        <v>0.1071</v>
      </c>
      <c r="S12" s="15">
        <v>5.8999999999999999E-3</v>
      </c>
      <c r="T12" s="7">
        <v>0.1074</v>
      </c>
      <c r="U12" s="23"/>
      <c r="V12" s="23"/>
      <c r="W12" s="15"/>
      <c r="X12" s="7"/>
      <c r="Y12" s="23"/>
      <c r="Z12" s="24"/>
      <c r="AE12" s="3" t="s">
        <v>15</v>
      </c>
    </row>
    <row r="13" spans="2:31" x14ac:dyDescent="0.25">
      <c r="B13" s="46" t="s">
        <v>45</v>
      </c>
      <c r="C13" s="15">
        <v>2.8999999999999998E-3</v>
      </c>
      <c r="D13" s="47">
        <v>0.22950000000000001</v>
      </c>
      <c r="E13" s="23">
        <v>-1.8E-3</v>
      </c>
      <c r="F13" s="23">
        <v>0.2329</v>
      </c>
      <c r="G13" s="15">
        <v>-2.5000000000000001E-3</v>
      </c>
      <c r="H13" s="7">
        <v>0.2298</v>
      </c>
      <c r="I13" s="23">
        <v>-1.9E-3</v>
      </c>
      <c r="J13" s="23">
        <v>0.22189999999999999</v>
      </c>
      <c r="K13" s="15">
        <v>5.8999999999999999E-3</v>
      </c>
      <c r="L13" s="7">
        <v>0.21659999999999999</v>
      </c>
      <c r="M13" s="23">
        <v>6.0000000000000001E-3</v>
      </c>
      <c r="N13" s="23">
        <v>0.2145</v>
      </c>
      <c r="O13" s="15">
        <v>4.5999999999999999E-3</v>
      </c>
      <c r="P13" s="7">
        <v>0.2097</v>
      </c>
      <c r="Q13" s="23">
        <v>1.1000000000000001E-3</v>
      </c>
      <c r="R13" s="23">
        <v>0.20749999999999999</v>
      </c>
      <c r="S13" s="15">
        <v>4.5999999999999999E-3</v>
      </c>
      <c r="T13" s="7">
        <v>0.2079</v>
      </c>
      <c r="U13" s="23"/>
      <c r="V13" s="23"/>
      <c r="W13" s="15"/>
      <c r="X13" s="7"/>
      <c r="Y13" s="48"/>
      <c r="Z13" s="49"/>
      <c r="AE13" s="3" t="s">
        <v>17</v>
      </c>
    </row>
    <row r="14" spans="2:31" x14ac:dyDescent="0.25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1E-4</v>
      </c>
      <c r="P14" s="7">
        <v>1.9E-3</v>
      </c>
      <c r="Q14" s="23">
        <v>0</v>
      </c>
      <c r="R14" s="23">
        <v>2.5999999999999999E-3</v>
      </c>
      <c r="S14" s="15">
        <v>0</v>
      </c>
      <c r="T14" s="7">
        <v>2.5000000000000001E-3</v>
      </c>
      <c r="U14" s="23"/>
      <c r="V14" s="23"/>
      <c r="W14" s="15"/>
      <c r="X14" s="7"/>
      <c r="Y14" s="23"/>
      <c r="Z14" s="24"/>
      <c r="AE14" s="3" t="s">
        <v>19</v>
      </c>
    </row>
    <row r="15" spans="2:31" x14ac:dyDescent="0.25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23">
        <v>0</v>
      </c>
      <c r="R15" s="23">
        <v>0</v>
      </c>
      <c r="S15" s="15">
        <v>0</v>
      </c>
      <c r="T15" s="7">
        <v>0</v>
      </c>
      <c r="U15" s="23"/>
      <c r="V15" s="23"/>
      <c r="W15" s="15"/>
      <c r="X15" s="7"/>
      <c r="Y15" s="23"/>
      <c r="Z15" s="24"/>
      <c r="AE15" s="3"/>
    </row>
    <row r="16" spans="2:31" x14ac:dyDescent="0.25">
      <c r="B16" s="9" t="s">
        <v>20</v>
      </c>
      <c r="C16" s="15">
        <v>0</v>
      </c>
      <c r="D16" s="7">
        <v>1E-4</v>
      </c>
      <c r="E16" s="23">
        <v>0</v>
      </c>
      <c r="F16" s="23">
        <v>1E-4</v>
      </c>
      <c r="G16" s="15">
        <v>0</v>
      </c>
      <c r="H16" s="7">
        <v>1E-4</v>
      </c>
      <c r="I16" s="23">
        <v>0</v>
      </c>
      <c r="J16" s="23">
        <v>1E-4</v>
      </c>
      <c r="K16" s="15">
        <v>0</v>
      </c>
      <c r="L16" s="7">
        <v>1E-4</v>
      </c>
      <c r="M16" s="23">
        <v>1E-4</v>
      </c>
      <c r="N16" s="23">
        <v>1E-4</v>
      </c>
      <c r="O16" s="15">
        <v>0</v>
      </c>
      <c r="P16" s="7">
        <v>2.0000000000000001E-4</v>
      </c>
      <c r="Q16" s="23">
        <v>0</v>
      </c>
      <c r="R16" s="23">
        <v>2.0000000000000001E-4</v>
      </c>
      <c r="S16" s="15">
        <v>0</v>
      </c>
      <c r="T16" s="7">
        <v>2.0000000000000001E-4</v>
      </c>
      <c r="U16" s="23"/>
      <c r="V16" s="23"/>
      <c r="W16" s="15"/>
      <c r="X16" s="7"/>
      <c r="Y16" s="23"/>
      <c r="Z16" s="24"/>
      <c r="AE16" s="3"/>
    </row>
    <row r="17" spans="2:31" x14ac:dyDescent="0.25">
      <c r="B17" s="9" t="s">
        <v>21</v>
      </c>
      <c r="C17" s="15">
        <v>8.0000000000000004E-4</v>
      </c>
      <c r="D17" s="7">
        <v>1.2999999999999999E-3</v>
      </c>
      <c r="E17" s="23">
        <v>5.0000000000000001E-4</v>
      </c>
      <c r="F17" s="23">
        <v>1.4E-3</v>
      </c>
      <c r="G17" s="15">
        <v>-2.3E-3</v>
      </c>
      <c r="H17" s="7">
        <v>1E-4</v>
      </c>
      <c r="I17" s="23">
        <v>6.9999999999999999E-4</v>
      </c>
      <c r="J17" s="23">
        <v>0</v>
      </c>
      <c r="K17" s="15">
        <v>1.4E-3</v>
      </c>
      <c r="L17" s="7">
        <v>1.6000000000000001E-3</v>
      </c>
      <c r="M17" s="23">
        <v>1.4E-3</v>
      </c>
      <c r="N17" s="23">
        <v>2.3999999999999998E-3</v>
      </c>
      <c r="O17" s="15">
        <v>-1E-4</v>
      </c>
      <c r="P17" s="7">
        <v>2.5999999999999999E-3</v>
      </c>
      <c r="Q17" s="23">
        <v>5.0000000000000001E-4</v>
      </c>
      <c r="R17" s="23">
        <v>1.6999999999999999E-3</v>
      </c>
      <c r="S17" s="15">
        <v>2.9999999999999997E-4</v>
      </c>
      <c r="T17" s="7">
        <v>1.4E-3</v>
      </c>
      <c r="U17" s="23"/>
      <c r="V17" s="23"/>
      <c r="W17" s="15"/>
      <c r="X17" s="7"/>
      <c r="Y17" s="23"/>
      <c r="Z17" s="24"/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/>
      <c r="V18" s="23"/>
      <c r="W18" s="15"/>
      <c r="X18" s="7"/>
      <c r="Y18" s="23"/>
      <c r="Z18" s="24"/>
    </row>
    <row r="19" spans="2:31" x14ac:dyDescent="0.25">
      <c r="B19" s="9" t="s">
        <v>23</v>
      </c>
      <c r="C19" s="15">
        <v>0</v>
      </c>
      <c r="D19" s="7">
        <v>2.5000000000000001E-3</v>
      </c>
      <c r="E19" s="23">
        <v>0</v>
      </c>
      <c r="F19" s="23">
        <v>2.3999999999999998E-3</v>
      </c>
      <c r="G19" s="15">
        <v>1E-4</v>
      </c>
      <c r="H19" s="7">
        <v>2.5000000000000001E-3</v>
      </c>
      <c r="I19" s="23">
        <v>0</v>
      </c>
      <c r="J19" s="23">
        <v>2.5000000000000001E-3</v>
      </c>
      <c r="K19" s="15">
        <v>-1E-4</v>
      </c>
      <c r="L19" s="7">
        <v>2.3999999999999998E-3</v>
      </c>
      <c r="M19" s="23">
        <v>-1E-4</v>
      </c>
      <c r="N19" s="23">
        <v>2.3E-3</v>
      </c>
      <c r="O19" s="15">
        <v>0</v>
      </c>
      <c r="P19" s="7">
        <v>2.3E-3</v>
      </c>
      <c r="Q19" s="23">
        <v>0</v>
      </c>
      <c r="R19" s="23">
        <v>2.2000000000000001E-3</v>
      </c>
      <c r="S19" s="15">
        <v>0</v>
      </c>
      <c r="T19" s="7">
        <v>2.2000000000000001E-3</v>
      </c>
      <c r="U19" s="23"/>
      <c r="V19" s="23"/>
      <c r="W19" s="15"/>
      <c r="X19" s="7"/>
      <c r="Y19" s="23"/>
      <c r="Z19" s="24"/>
    </row>
    <row r="20" spans="2:31" x14ac:dyDescent="0.25">
      <c r="B20" s="9" t="s">
        <v>24</v>
      </c>
      <c r="C20" s="15">
        <v>0</v>
      </c>
      <c r="D20" s="7">
        <v>3.8999999999999998E-3</v>
      </c>
      <c r="E20" s="23">
        <v>0</v>
      </c>
      <c r="F20" s="23">
        <v>3.8E-3</v>
      </c>
      <c r="G20" s="15">
        <v>0</v>
      </c>
      <c r="H20" s="7">
        <v>3.8E-3</v>
      </c>
      <c r="I20" s="23">
        <v>1E-4</v>
      </c>
      <c r="J20" s="23">
        <v>6.6E-3</v>
      </c>
      <c r="K20" s="15">
        <v>0</v>
      </c>
      <c r="L20" s="7">
        <v>5.7000000000000002E-3</v>
      </c>
      <c r="M20" s="23">
        <v>0</v>
      </c>
      <c r="N20" s="23">
        <v>5.5999999999999999E-3</v>
      </c>
      <c r="O20" s="15">
        <v>0</v>
      </c>
      <c r="P20" s="7">
        <v>5.7999999999999996E-3</v>
      </c>
      <c r="Q20" s="23">
        <v>0</v>
      </c>
      <c r="R20" s="23">
        <v>5.7000000000000002E-3</v>
      </c>
      <c r="S20" s="15">
        <v>0</v>
      </c>
      <c r="T20" s="7">
        <v>5.5999999999999999E-3</v>
      </c>
      <c r="U20" s="23"/>
      <c r="V20" s="23"/>
      <c r="W20" s="15"/>
      <c r="X20" s="7"/>
      <c r="Y20" s="23"/>
      <c r="Z20" s="24"/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/>
      <c r="V21" s="23"/>
      <c r="W21" s="15"/>
      <c r="X21" s="7"/>
      <c r="Y21" s="23"/>
      <c r="Z21" s="24"/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/>
      <c r="V22" s="23"/>
      <c r="W22" s="15"/>
      <c r="X22" s="7"/>
      <c r="Y22" s="23"/>
      <c r="Z22" s="24"/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/>
      <c r="V23" s="23"/>
      <c r="W23" s="15"/>
      <c r="X23" s="7"/>
      <c r="Y23" s="23"/>
      <c r="Z23" s="24"/>
    </row>
    <row r="24" spans="2:31" x14ac:dyDescent="0.25">
      <c r="B24" s="9" t="s">
        <v>28</v>
      </c>
      <c r="C24" s="15">
        <v>0</v>
      </c>
      <c r="D24" s="7">
        <v>-4.0000000000000002E-4</v>
      </c>
      <c r="E24" s="23">
        <v>0</v>
      </c>
      <c r="F24" s="23">
        <v>2.0000000000000001E-4</v>
      </c>
      <c r="G24" s="15">
        <v>0</v>
      </c>
      <c r="H24" s="7">
        <v>1.1000000000000001E-3</v>
      </c>
      <c r="I24" s="23">
        <v>0</v>
      </c>
      <c r="J24" s="23">
        <v>5.9999999999999995E-4</v>
      </c>
      <c r="K24" s="15">
        <v>0</v>
      </c>
      <c r="L24" s="7">
        <v>2.9999999999999997E-4</v>
      </c>
      <c r="M24" s="23">
        <v>0</v>
      </c>
      <c r="N24" s="23">
        <v>1.1999999999999999E-3</v>
      </c>
      <c r="O24" s="15">
        <v>1E-4</v>
      </c>
      <c r="P24" s="7">
        <v>-5.0000000000000001E-4</v>
      </c>
      <c r="Q24" s="23">
        <v>0</v>
      </c>
      <c r="R24" s="23">
        <v>1E-4</v>
      </c>
      <c r="S24" s="15">
        <v>0</v>
      </c>
      <c r="T24" s="7">
        <v>8.0000000000000004E-4</v>
      </c>
      <c r="U24" s="23"/>
      <c r="V24" s="23"/>
      <c r="W24" s="15"/>
      <c r="X24" s="7"/>
      <c r="Y24" s="23"/>
      <c r="Z24" s="24"/>
    </row>
    <row r="25" spans="2:31" x14ac:dyDescent="0.25">
      <c r="B25" s="10" t="s">
        <v>29</v>
      </c>
      <c r="C25" s="11">
        <f t="shared" ref="C25:H25" si="0">SUBTOTAL(109,C6:C24)</f>
        <v>7.7000000000000002E-3</v>
      </c>
      <c r="D25" s="12">
        <f t="shared" si="0"/>
        <v>0.99999999999999978</v>
      </c>
      <c r="E25" s="25">
        <f t="shared" si="0"/>
        <v>2E-3</v>
      </c>
      <c r="F25" s="52">
        <f t="shared" si="0"/>
        <v>0.99999999999999989</v>
      </c>
      <c r="G25" s="11">
        <f t="shared" si="0"/>
        <v>-8.4000000000000012E-3</v>
      </c>
      <c r="H25" s="12">
        <f t="shared" si="0"/>
        <v>1</v>
      </c>
      <c r="I25" s="25">
        <f t="shared" ref="I25:N25" si="1">SUBTOTAL(109,I6:I24)</f>
        <v>8.199999999999999E-3</v>
      </c>
      <c r="J25" s="26">
        <f t="shared" si="1"/>
        <v>1</v>
      </c>
      <c r="K25" s="11">
        <f t="shared" si="1"/>
        <v>1.35E-2</v>
      </c>
      <c r="L25" s="12">
        <f t="shared" si="1"/>
        <v>1</v>
      </c>
      <c r="M25" s="25">
        <f t="shared" si="1"/>
        <v>2.6599999999999999E-2</v>
      </c>
      <c r="N25" s="26">
        <f t="shared" si="1"/>
        <v>1</v>
      </c>
      <c r="O25" s="11">
        <f t="shared" ref="O25:T25" si="2">SUBTOTAL(109,O6:O24)</f>
        <v>8.7999999999999988E-3</v>
      </c>
      <c r="P25" s="12">
        <f t="shared" si="2"/>
        <v>1</v>
      </c>
      <c r="Q25" s="25">
        <f t="shared" si="2"/>
        <v>7.4000000000000003E-3</v>
      </c>
      <c r="R25" s="26">
        <f t="shared" si="2"/>
        <v>1.0000000000000002</v>
      </c>
      <c r="S25" s="11">
        <f t="shared" si="2"/>
        <v>1.5599999999999999E-2</v>
      </c>
      <c r="T25" s="12">
        <f t="shared" si="2"/>
        <v>1</v>
      </c>
      <c r="U25" s="25"/>
      <c r="V25" s="26"/>
      <c r="W25" s="11"/>
      <c r="X25" s="12"/>
      <c r="Y25" s="25"/>
      <c r="Z25" s="26"/>
    </row>
    <row r="26" spans="2:31" x14ac:dyDescent="0.25">
      <c r="B26" s="31" t="s">
        <v>35</v>
      </c>
      <c r="C26" s="51">
        <v>995.68</v>
      </c>
      <c r="D26" s="20"/>
      <c r="E26" s="53">
        <v>260.64</v>
      </c>
      <c r="F26" s="20"/>
      <c r="G26" s="51">
        <v>-1110.6600000000001</v>
      </c>
      <c r="H26" s="20"/>
      <c r="I26" s="53">
        <v>1049.99</v>
      </c>
      <c r="J26" s="20"/>
      <c r="K26" s="51">
        <v>1780.64</v>
      </c>
      <c r="L26" s="20"/>
      <c r="M26" s="53">
        <v>3558.93</v>
      </c>
      <c r="N26" s="20"/>
      <c r="O26" s="51">
        <v>1186.57</v>
      </c>
      <c r="P26" s="20"/>
      <c r="Q26" s="53">
        <v>1003.56</v>
      </c>
      <c r="R26" s="20"/>
      <c r="S26" s="51">
        <v>2114.77</v>
      </c>
      <c r="T26" s="20"/>
      <c r="U26" s="53"/>
      <c r="V26" s="20"/>
      <c r="W26" s="51"/>
      <c r="X26" s="20"/>
      <c r="Y26" s="53"/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6.1000000000000004E-3</v>
      </c>
      <c r="D28" s="16">
        <v>0.79759999999999998</v>
      </c>
      <c r="E28" s="27">
        <v>7.1000000000000004E-3</v>
      </c>
      <c r="F28" s="28">
        <v>0.80079999999999996</v>
      </c>
      <c r="G28" s="15">
        <v>-8.2000000000000007E-3</v>
      </c>
      <c r="H28" s="16">
        <v>0.81100000000000005</v>
      </c>
      <c r="I28" s="27">
        <v>1.2E-2</v>
      </c>
      <c r="J28" s="28">
        <v>0.81469999999999998</v>
      </c>
      <c r="K28" s="15">
        <v>8.3999999999999995E-3</v>
      </c>
      <c r="L28" s="16">
        <v>0.81089999999999995</v>
      </c>
      <c r="M28" s="27">
        <v>2.5100000000000001E-2</v>
      </c>
      <c r="N28" s="28">
        <v>0.81030000000000002</v>
      </c>
      <c r="O28" s="15">
        <v>3.8E-3</v>
      </c>
      <c r="P28" s="16">
        <v>0.81489999999999996</v>
      </c>
      <c r="Q28" s="27">
        <v>6.8999999999999999E-3</v>
      </c>
      <c r="R28" s="28">
        <v>0.81310000000000004</v>
      </c>
      <c r="S28" s="15">
        <v>9.2999999999999992E-3</v>
      </c>
      <c r="T28" s="16">
        <v>0.81369999999999998</v>
      </c>
      <c r="U28" s="27"/>
      <c r="V28" s="28"/>
      <c r="W28" s="15"/>
      <c r="X28" s="16"/>
      <c r="Y28" s="27"/>
      <c r="Z28" s="28"/>
    </row>
    <row r="29" spans="2:31" x14ac:dyDescent="0.25">
      <c r="B29" s="9" t="s">
        <v>31</v>
      </c>
      <c r="C29" s="7">
        <v>1.6000000000000001E-3</v>
      </c>
      <c r="D29" s="8">
        <v>0.2024</v>
      </c>
      <c r="E29" s="23">
        <v>-5.1000000000000004E-3</v>
      </c>
      <c r="F29" s="24">
        <v>0.19919999999999999</v>
      </c>
      <c r="G29" s="7">
        <v>-2.0000000000000001E-4</v>
      </c>
      <c r="H29" s="8">
        <v>0.189</v>
      </c>
      <c r="I29" s="23">
        <v>-3.8E-3</v>
      </c>
      <c r="J29" s="24">
        <v>0.18529999999999999</v>
      </c>
      <c r="K29" s="7">
        <v>5.1000000000000004E-3</v>
      </c>
      <c r="L29" s="8">
        <v>0.18909999999999999</v>
      </c>
      <c r="M29" s="23">
        <v>1.5E-3</v>
      </c>
      <c r="N29" s="24">
        <v>0.18970000000000001</v>
      </c>
      <c r="O29" s="7">
        <v>5.0000000000000001E-3</v>
      </c>
      <c r="P29" s="8">
        <v>0.18509999999999999</v>
      </c>
      <c r="Q29" s="23">
        <v>5.0000000000000001E-4</v>
      </c>
      <c r="R29" s="24">
        <v>0.18690000000000001</v>
      </c>
      <c r="S29" s="7">
        <v>6.3E-3</v>
      </c>
      <c r="T29" s="8">
        <v>0.18629999999999999</v>
      </c>
      <c r="U29" s="23"/>
      <c r="V29" s="24"/>
      <c r="W29" s="7"/>
      <c r="X29" s="8"/>
      <c r="Y29" s="23"/>
      <c r="Z29" s="24"/>
    </row>
    <row r="30" spans="2:31" x14ac:dyDescent="0.25">
      <c r="B30" s="10" t="s">
        <v>29</v>
      </c>
      <c r="C30" s="11">
        <f t="shared" ref="C30:F30" si="3">C28+C29</f>
        <v>7.7000000000000002E-3</v>
      </c>
      <c r="D30" s="12">
        <f t="shared" si="3"/>
        <v>1</v>
      </c>
      <c r="E30" s="25">
        <f t="shared" si="3"/>
        <v>2E-3</v>
      </c>
      <c r="F30" s="26">
        <f t="shared" si="3"/>
        <v>1</v>
      </c>
      <c r="G30" s="11">
        <f>G28+G29</f>
        <v>-8.4000000000000012E-3</v>
      </c>
      <c r="H30" s="12">
        <f>H28+H29</f>
        <v>1</v>
      </c>
      <c r="I30" s="25">
        <f t="shared" ref="I30:N30" si="4">I28+I29</f>
        <v>8.2000000000000007E-3</v>
      </c>
      <c r="J30" s="26">
        <f t="shared" si="4"/>
        <v>1</v>
      </c>
      <c r="K30" s="11">
        <f t="shared" si="4"/>
        <v>1.35E-2</v>
      </c>
      <c r="L30" s="12">
        <f t="shared" si="4"/>
        <v>1</v>
      </c>
      <c r="M30" s="25">
        <f t="shared" si="4"/>
        <v>2.6600000000000002E-2</v>
      </c>
      <c r="N30" s="26">
        <f t="shared" si="4"/>
        <v>1</v>
      </c>
      <c r="O30" s="11">
        <f t="shared" ref="O30:T30" si="5">O28+O29</f>
        <v>8.8000000000000005E-3</v>
      </c>
      <c r="P30" s="12">
        <f t="shared" si="5"/>
        <v>1</v>
      </c>
      <c r="Q30" s="25">
        <f t="shared" si="5"/>
        <v>7.4000000000000003E-3</v>
      </c>
      <c r="R30" s="26">
        <f t="shared" si="5"/>
        <v>1</v>
      </c>
      <c r="S30" s="11">
        <f t="shared" si="5"/>
        <v>1.5599999999999999E-2</v>
      </c>
      <c r="T30" s="12">
        <f t="shared" si="5"/>
        <v>1</v>
      </c>
      <c r="U30" s="25"/>
      <c r="V30" s="26"/>
      <c r="W30" s="11"/>
      <c r="X30" s="12"/>
      <c r="Y30" s="25"/>
      <c r="Z30" s="26"/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6.8999999999999999E-3</v>
      </c>
      <c r="D32" s="16">
        <v>0.99560000000000004</v>
      </c>
      <c r="E32" s="27">
        <v>1.5E-3</v>
      </c>
      <c r="F32" s="28">
        <v>0.995</v>
      </c>
      <c r="G32" s="15">
        <v>-6.1000000000000004E-3</v>
      </c>
      <c r="H32" s="16">
        <v>0.99629999999999996</v>
      </c>
      <c r="I32" s="27">
        <v>7.4000000000000003E-3</v>
      </c>
      <c r="J32" s="28">
        <v>0.99350000000000005</v>
      </c>
      <c r="K32" s="15">
        <v>1.21E-2</v>
      </c>
      <c r="L32" s="16">
        <v>0.99280000000000002</v>
      </c>
      <c r="M32" s="27">
        <v>2.52E-2</v>
      </c>
      <c r="N32" s="28">
        <v>0.99229999999999996</v>
      </c>
      <c r="O32" s="15">
        <v>8.8000000000000005E-3</v>
      </c>
      <c r="P32" s="16">
        <v>0.99239999999999995</v>
      </c>
      <c r="Q32" s="27">
        <v>6.8999999999999999E-3</v>
      </c>
      <c r="R32" s="28">
        <v>0.99309999999999998</v>
      </c>
      <c r="S32" s="15">
        <v>1.5299999999999999E-2</v>
      </c>
      <c r="T32" s="16">
        <v>0.99319999999999997</v>
      </c>
      <c r="U32" s="27"/>
      <c r="V32" s="28"/>
      <c r="W32" s="15"/>
      <c r="X32" s="16"/>
      <c r="Y32" s="27"/>
      <c r="Z32" s="28"/>
    </row>
    <row r="33" spans="2:26" x14ac:dyDescent="0.25">
      <c r="B33" s="9" t="s">
        <v>33</v>
      </c>
      <c r="C33" s="7">
        <v>8.0000000000000004E-4</v>
      </c>
      <c r="D33" s="8">
        <v>4.4000000000000003E-3</v>
      </c>
      <c r="E33" s="23">
        <v>5.0000000000000001E-4</v>
      </c>
      <c r="F33" s="24">
        <v>5.0000000000000001E-3</v>
      </c>
      <c r="G33" s="7">
        <v>-2.3E-3</v>
      </c>
      <c r="H33" s="8">
        <v>3.7000000000000002E-3</v>
      </c>
      <c r="I33" s="23">
        <v>8.0000000000000004E-4</v>
      </c>
      <c r="J33" s="24">
        <v>6.4999999999999997E-3</v>
      </c>
      <c r="K33" s="7">
        <v>1.4E-3</v>
      </c>
      <c r="L33" s="8">
        <v>7.1999999999999998E-3</v>
      </c>
      <c r="M33" s="23">
        <v>1.4E-3</v>
      </c>
      <c r="N33" s="24">
        <v>7.7000000000000002E-3</v>
      </c>
      <c r="O33" s="7">
        <v>0</v>
      </c>
      <c r="P33" s="8">
        <v>7.6E-3</v>
      </c>
      <c r="Q33" s="23">
        <v>5.0000000000000001E-4</v>
      </c>
      <c r="R33" s="24">
        <v>6.8999999999999999E-3</v>
      </c>
      <c r="S33" s="7">
        <v>2.9999999999999997E-4</v>
      </c>
      <c r="T33" s="8">
        <v>6.7999999999999996E-3</v>
      </c>
      <c r="U33" s="23"/>
      <c r="V33" s="24"/>
      <c r="W33" s="7"/>
      <c r="X33" s="8"/>
      <c r="Y33" s="23"/>
      <c r="Z33" s="24"/>
    </row>
    <row r="34" spans="2:26" x14ac:dyDescent="0.25">
      <c r="B34" s="32" t="s">
        <v>29</v>
      </c>
      <c r="C34" s="33">
        <f t="shared" ref="C34:H34" si="6">C32+C33</f>
        <v>7.7000000000000002E-3</v>
      </c>
      <c r="D34" s="34">
        <f t="shared" si="6"/>
        <v>1</v>
      </c>
      <c r="E34" s="35">
        <f t="shared" si="6"/>
        <v>2E-3</v>
      </c>
      <c r="F34" s="36">
        <f t="shared" si="6"/>
        <v>1</v>
      </c>
      <c r="G34" s="33">
        <f t="shared" si="6"/>
        <v>-8.4000000000000012E-3</v>
      </c>
      <c r="H34" s="34">
        <f t="shared" si="6"/>
        <v>1</v>
      </c>
      <c r="I34" s="35">
        <f t="shared" ref="I34:N34" si="7">I32+I33</f>
        <v>8.2000000000000007E-3</v>
      </c>
      <c r="J34" s="36">
        <f t="shared" si="7"/>
        <v>1</v>
      </c>
      <c r="K34" s="33">
        <f t="shared" si="7"/>
        <v>1.35E-2</v>
      </c>
      <c r="L34" s="34">
        <f t="shared" si="7"/>
        <v>1</v>
      </c>
      <c r="M34" s="35">
        <f t="shared" si="7"/>
        <v>2.6599999999999999E-2</v>
      </c>
      <c r="N34" s="36">
        <f t="shared" si="7"/>
        <v>1</v>
      </c>
      <c r="O34" s="33">
        <f t="shared" ref="O34:T34" si="8">O32+O33</f>
        <v>8.8000000000000005E-3</v>
      </c>
      <c r="P34" s="34">
        <f t="shared" si="8"/>
        <v>1</v>
      </c>
      <c r="Q34" s="35">
        <f t="shared" si="8"/>
        <v>7.4000000000000003E-3</v>
      </c>
      <c r="R34" s="36">
        <f t="shared" si="8"/>
        <v>1</v>
      </c>
      <c r="S34" s="33">
        <f t="shared" si="8"/>
        <v>1.5599999999999999E-2</v>
      </c>
      <c r="T34" s="34">
        <f t="shared" si="8"/>
        <v>1</v>
      </c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58"/>
      <c r="F35" s="58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3.7300000000000001E-4</v>
      </c>
      <c r="D37" s="7">
        <v>2.1236000000000001E-2</v>
      </c>
      <c r="E37" s="23">
        <v>2.2900000000000001E-4</v>
      </c>
      <c r="F37" s="23">
        <v>2.3987999999999999E-2</v>
      </c>
      <c r="G37" s="7">
        <v>3.5199999999999999E-4</v>
      </c>
      <c r="H37" s="7">
        <v>2.6557999999999998E-2</v>
      </c>
      <c r="I37" s="23"/>
      <c r="J37" s="23"/>
    </row>
    <row r="38" spans="2:26" x14ac:dyDescent="0.25">
      <c r="B38" s="9" t="s">
        <v>3</v>
      </c>
      <c r="C38" s="7">
        <v>2.7160000000000001E-3</v>
      </c>
      <c r="D38" s="7">
        <v>0.49512499999999998</v>
      </c>
      <c r="E38" s="23">
        <v>1.3517E-2</v>
      </c>
      <c r="F38" s="23">
        <v>0.50197899999999995</v>
      </c>
      <c r="G38" s="7">
        <v>2.1618999999999999E-2</v>
      </c>
      <c r="H38" s="7">
        <v>0.50417800000000002</v>
      </c>
      <c r="I38" s="23"/>
      <c r="J38" s="23"/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/>
      <c r="J39" s="23"/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/>
      <c r="J40" s="23"/>
    </row>
    <row r="41" spans="2:26" x14ac:dyDescent="0.25">
      <c r="B41" s="9" t="s">
        <v>9</v>
      </c>
      <c r="C41" s="7">
        <v>8.4500000000000005E-4</v>
      </c>
      <c r="D41" s="7">
        <v>0.145368</v>
      </c>
      <c r="E41" s="23">
        <v>4.1260000000000003E-3</v>
      </c>
      <c r="F41" s="23">
        <v>0.14016300000000001</v>
      </c>
      <c r="G41" s="7">
        <v>6.496E-3</v>
      </c>
      <c r="H41" s="7">
        <v>0.13669799999999999</v>
      </c>
      <c r="I41" s="23"/>
      <c r="J41" s="23"/>
    </row>
    <row r="42" spans="2:26" x14ac:dyDescent="0.25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/>
      <c r="J42" s="23"/>
    </row>
    <row r="43" spans="2:26" x14ac:dyDescent="0.25">
      <c r="B43" s="9" t="s">
        <v>13</v>
      </c>
      <c r="C43" s="7">
        <v>-3.3E-4</v>
      </c>
      <c r="D43" s="7">
        <v>9.9901000000000004E-2</v>
      </c>
      <c r="E43" s="23">
        <v>2.0583000000000001E-2</v>
      </c>
      <c r="F43" s="23">
        <v>0.100609</v>
      </c>
      <c r="G43" s="7">
        <v>3.0922999999999999E-2</v>
      </c>
      <c r="H43" s="7">
        <v>0.10351100000000001</v>
      </c>
      <c r="I43" s="23"/>
      <c r="J43" s="23"/>
    </row>
    <row r="44" spans="2:26" x14ac:dyDescent="0.25">
      <c r="B44" s="46" t="s">
        <v>45</v>
      </c>
      <c r="C44" s="7">
        <v>-1.3090000000000001E-3</v>
      </c>
      <c r="D44" s="7">
        <v>0.230768</v>
      </c>
      <c r="E44" s="23">
        <v>8.685E-3</v>
      </c>
      <c r="F44" s="23">
        <v>0.22417699999999999</v>
      </c>
      <c r="G44" s="7">
        <v>1.9106999999999999E-2</v>
      </c>
      <c r="H44" s="7">
        <v>0.21881900000000001</v>
      </c>
      <c r="I44" s="23"/>
      <c r="J44" s="23"/>
    </row>
    <row r="45" spans="2:26" x14ac:dyDescent="0.25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1.0399999999999999E-4</v>
      </c>
      <c r="H45" s="7">
        <v>7.9799999999999999E-4</v>
      </c>
      <c r="I45" s="23"/>
      <c r="J45" s="23"/>
    </row>
    <row r="46" spans="2:26" x14ac:dyDescent="0.25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/>
      <c r="J46" s="23"/>
    </row>
    <row r="47" spans="2:26" x14ac:dyDescent="0.25">
      <c r="B47" s="9" t="s">
        <v>20</v>
      </c>
      <c r="C47" s="7">
        <v>-3.9999999999999998E-6</v>
      </c>
      <c r="D47" s="7">
        <v>8.6000000000000003E-5</v>
      </c>
      <c r="E47" s="23">
        <v>1.17E-4</v>
      </c>
      <c r="F47" s="23">
        <v>9.7E-5</v>
      </c>
      <c r="G47" s="7">
        <v>1.7000000000000001E-4</v>
      </c>
      <c r="H47" s="7">
        <v>1.37E-4</v>
      </c>
      <c r="I47" s="23"/>
      <c r="J47" s="23"/>
    </row>
    <row r="48" spans="2:26" x14ac:dyDescent="0.25">
      <c r="B48" s="9" t="s">
        <v>21</v>
      </c>
      <c r="C48" s="7">
        <v>-1.1640000000000001E-3</v>
      </c>
      <c r="D48" s="7">
        <v>9.2699999999999998E-4</v>
      </c>
      <c r="E48" s="23">
        <v>2.3519999999999999E-3</v>
      </c>
      <c r="F48" s="23">
        <v>1.139E-3</v>
      </c>
      <c r="G48" s="7">
        <v>3.0730000000000002E-3</v>
      </c>
      <c r="H48" s="7">
        <v>1.395E-3</v>
      </c>
      <c r="I48" s="23"/>
      <c r="J48" s="23"/>
    </row>
    <row r="49" spans="2:10" x14ac:dyDescent="0.25">
      <c r="B49" s="9" t="s">
        <v>22</v>
      </c>
      <c r="C49" s="7">
        <v>9.0000000000000002E-6</v>
      </c>
      <c r="D49" s="7">
        <v>3.9999999999999998E-6</v>
      </c>
      <c r="E49" s="23">
        <v>9.9999999999999995E-7</v>
      </c>
      <c r="F49" s="23">
        <v>3.9999999999999998E-6</v>
      </c>
      <c r="G49" s="7">
        <v>9.9999999999999995E-7</v>
      </c>
      <c r="H49" s="7">
        <v>3.0000000000000001E-6</v>
      </c>
      <c r="I49" s="23"/>
      <c r="J49" s="23"/>
    </row>
    <row r="50" spans="2:10" x14ac:dyDescent="0.25">
      <c r="B50" s="9" t="s">
        <v>23</v>
      </c>
      <c r="C50" s="7">
        <v>8.2999999999999998E-5</v>
      </c>
      <c r="D50" s="7">
        <v>2.4489999999999998E-3</v>
      </c>
      <c r="E50" s="23">
        <v>-1.11E-4</v>
      </c>
      <c r="F50" s="23">
        <v>2.4399999999999999E-3</v>
      </c>
      <c r="G50" s="7">
        <v>-1.22E-4</v>
      </c>
      <c r="H50" s="7">
        <v>2.372E-3</v>
      </c>
      <c r="I50" s="23"/>
      <c r="J50" s="23"/>
    </row>
    <row r="51" spans="2:10" x14ac:dyDescent="0.25">
      <c r="B51" s="9" t="s">
        <v>24</v>
      </c>
      <c r="C51" s="7">
        <v>4.8000000000000001E-5</v>
      </c>
      <c r="D51" s="7">
        <v>3.839E-3</v>
      </c>
      <c r="E51" s="23">
        <v>2.52E-4</v>
      </c>
      <c r="F51" s="23">
        <v>4.9049999999999996E-3</v>
      </c>
      <c r="G51" s="7">
        <v>3.1E-4</v>
      </c>
      <c r="H51" s="7">
        <v>5.1630000000000001E-3</v>
      </c>
      <c r="I51" s="23"/>
      <c r="J51" s="23"/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/>
      <c r="J52" s="23"/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/>
      <c r="J53" s="23"/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/>
      <c r="J54" s="23"/>
    </row>
    <row r="55" spans="2:10" x14ac:dyDescent="0.25">
      <c r="B55" s="9" t="s">
        <v>28</v>
      </c>
      <c r="C55" s="7">
        <v>2.0999999999999999E-5</v>
      </c>
      <c r="D55" s="7">
        <v>2.9700000000000001E-4</v>
      </c>
      <c r="E55" s="23">
        <v>3.6999999999999998E-5</v>
      </c>
      <c r="F55" s="23">
        <v>4.9799999999999996E-4</v>
      </c>
      <c r="G55" s="7">
        <v>1.25E-4</v>
      </c>
      <c r="H55" s="7">
        <v>3.6999999999999999E-4</v>
      </c>
      <c r="I55" s="23"/>
      <c r="J55" s="23"/>
    </row>
    <row r="56" spans="2:10" x14ac:dyDescent="0.25">
      <c r="B56" s="10" t="s">
        <v>39</v>
      </c>
      <c r="C56" s="33">
        <v>1.24E-3</v>
      </c>
      <c r="D56" s="12">
        <f>SUBTOTAL(109,D37:D55)</f>
        <v>1.0000000000000002</v>
      </c>
      <c r="E56" s="35">
        <v>5.0309E-2</v>
      </c>
      <c r="F56" s="26">
        <f>SUBTOTAL(109,F37:F55)</f>
        <v>0.99999900000000008</v>
      </c>
      <c r="G56" s="33">
        <v>8.4129999999999996E-2</v>
      </c>
      <c r="H56" s="12">
        <f>SUBTOTAL(109,H37:H55)</f>
        <v>1.0000020000000001</v>
      </c>
      <c r="I56" s="35"/>
      <c r="J56" s="26"/>
    </row>
    <row r="57" spans="2:10" x14ac:dyDescent="0.25">
      <c r="B57" s="31" t="s">
        <v>35</v>
      </c>
      <c r="C57" s="51">
        <f>C26+E26+G26</f>
        <v>145.65999999999985</v>
      </c>
      <c r="D57" s="20"/>
      <c r="E57" s="53">
        <f>טבלה4[[#This Row],[התרומה לתשואה ינואר-מרץ 2025]]+I26+K26+M26</f>
        <v>6535.2199999999993</v>
      </c>
      <c r="F57" s="20"/>
      <c r="G57" s="51">
        <f>טבלה4[[#This Row],[התרומה לתשואה ינואר-יוני 2025]]+O26+Q26+S26</f>
        <v>10840.119999999999</v>
      </c>
      <c r="H57" s="20"/>
      <c r="I57" s="53"/>
      <c r="J57" s="20"/>
    </row>
    <row r="58" spans="2:10" x14ac:dyDescent="0.25">
      <c r="B58" s="13"/>
      <c r="C58" s="54"/>
      <c r="D58" s="14"/>
      <c r="E58" s="56"/>
      <c r="F58" s="14"/>
      <c r="G58" s="14"/>
      <c r="H58" s="14"/>
      <c r="I58" s="56"/>
      <c r="J58" s="14"/>
    </row>
    <row r="59" spans="2:10" x14ac:dyDescent="0.25">
      <c r="B59" s="6" t="s">
        <v>30</v>
      </c>
      <c r="C59" s="7">
        <v>4.999E-3</v>
      </c>
      <c r="D59" s="16">
        <v>0.80312799999999995</v>
      </c>
      <c r="E59" s="23">
        <v>5.1276000000000002E-2</v>
      </c>
      <c r="F59" s="28">
        <v>0.80752400000000002</v>
      </c>
      <c r="G59" s="7">
        <v>7.2467000000000004E-2</v>
      </c>
      <c r="H59" s="16">
        <v>0.80968200000000001</v>
      </c>
      <c r="I59" s="23"/>
      <c r="J59" s="28"/>
    </row>
    <row r="60" spans="2:10" x14ac:dyDescent="0.25">
      <c r="B60" s="9" t="s">
        <v>31</v>
      </c>
      <c r="C60" s="7">
        <v>-3.7669999999999999E-3</v>
      </c>
      <c r="D60" s="8">
        <v>0.19687199999999999</v>
      </c>
      <c r="E60" s="23">
        <v>-9.0899999999999998E-4</v>
      </c>
      <c r="F60" s="24">
        <v>0.19247600000000001</v>
      </c>
      <c r="G60" s="7">
        <v>1.0968E-2</v>
      </c>
      <c r="H60" s="8">
        <v>0.19031799999999999</v>
      </c>
      <c r="I60" s="23"/>
      <c r="J60" s="24"/>
    </row>
    <row r="61" spans="2:10" x14ac:dyDescent="0.25">
      <c r="B61" s="10" t="s">
        <v>39</v>
      </c>
      <c r="C61" s="33">
        <v>1.24E-3</v>
      </c>
      <c r="D61" s="12">
        <f>D59+D60</f>
        <v>1</v>
      </c>
      <c r="E61" s="35">
        <v>5.0309E-2</v>
      </c>
      <c r="F61" s="26">
        <f>F59+F60</f>
        <v>1</v>
      </c>
      <c r="G61" s="33">
        <v>8.4129999999999996E-2</v>
      </c>
      <c r="H61" s="12">
        <f>H59+H60</f>
        <v>1</v>
      </c>
      <c r="I61" s="35"/>
      <c r="J61" s="26"/>
    </row>
    <row r="62" spans="2:10" x14ac:dyDescent="0.25">
      <c r="B62" s="13"/>
      <c r="C62" s="55"/>
      <c r="D62" s="14"/>
      <c r="E62" s="56"/>
      <c r="F62" s="14"/>
      <c r="G62" s="14"/>
      <c r="H62" s="14"/>
      <c r="I62" s="56"/>
      <c r="J62" s="14"/>
    </row>
    <row r="63" spans="2:10" x14ac:dyDescent="0.25">
      <c r="B63" s="6" t="s">
        <v>32</v>
      </c>
      <c r="C63" s="7">
        <v>2.3479999999999998E-3</v>
      </c>
      <c r="D63" s="16">
        <v>0.995614</v>
      </c>
      <c r="E63" s="23">
        <v>4.7622999999999999E-2</v>
      </c>
      <c r="F63" s="28">
        <v>0.99422999999999995</v>
      </c>
      <c r="G63" s="7">
        <v>8.0432000000000003E-2</v>
      </c>
      <c r="H63" s="16">
        <v>0.99378299999999997</v>
      </c>
      <c r="I63" s="23"/>
      <c r="J63" s="28"/>
    </row>
    <row r="64" spans="2:10" x14ac:dyDescent="0.25">
      <c r="B64" s="9" t="s">
        <v>33</v>
      </c>
      <c r="C64" s="7">
        <v>-1.085E-3</v>
      </c>
      <c r="D64" s="8">
        <v>4.3860000000000001E-3</v>
      </c>
      <c r="E64" s="23">
        <v>2.6459999999999999E-3</v>
      </c>
      <c r="F64" s="24">
        <v>5.77E-3</v>
      </c>
      <c r="G64" s="7">
        <v>3.5119999999999999E-3</v>
      </c>
      <c r="H64" s="8">
        <v>6.2170000000000003E-3</v>
      </c>
      <c r="I64" s="23"/>
      <c r="J64" s="24"/>
    </row>
    <row r="65" spans="2:10" x14ac:dyDescent="0.25">
      <c r="B65" s="32" t="s">
        <v>39</v>
      </c>
      <c r="C65" s="33">
        <v>1.24E-3</v>
      </c>
      <c r="D65" s="34">
        <v>1</v>
      </c>
      <c r="E65" s="35">
        <v>5.0309E-2</v>
      </c>
      <c r="F65" s="36">
        <f>F63+F64</f>
        <v>1</v>
      </c>
      <c r="G65" s="33">
        <v>8.4129999999999996E-2</v>
      </c>
      <c r="H65" s="34">
        <f>H63+H64</f>
        <v>1</v>
      </c>
      <c r="I65" s="35"/>
      <c r="J65" s="36"/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37:C56 C59:C61 C63:C65 E37:E56 E59:E61 E63:E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http://schemas.microsoft.com/office/2006/metadata/properties"/>
    <ds:schemaRef ds:uri="a46656d4-8850-49b3-aebd-68bd05f7f43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Office</cp:lastModifiedBy>
  <cp:lastPrinted>2016-08-07T13:00:52Z</cp:lastPrinted>
  <dcterms:created xsi:type="dcterms:W3CDTF">2016-08-07T08:05:35Z</dcterms:created>
  <dcterms:modified xsi:type="dcterms:W3CDTF">2025-12-16T10:48:51Z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