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B32501C0-051E-4A60-B52E-68EB2C78E0B3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M25" i="5" l="1"/>
  <c r="N25" i="5"/>
  <c r="K25" i="5" l="1"/>
  <c r="L25" i="5"/>
  <c r="I25" i="5" l="1"/>
  <c r="J25" i="5"/>
  <c r="G25" i="5" l="1"/>
  <c r="H25" i="5"/>
  <c r="E25" i="5" l="1"/>
  <c r="F25" i="5"/>
  <c r="D25" i="5" l="1"/>
  <c r="C25" i="5"/>
  <c r="E34" i="5" l="1"/>
  <c r="D65" i="5"/>
  <c r="C57" i="5" l="1"/>
  <c r="F30" i="5" l="1"/>
  <c r="J65" i="5" l="1"/>
  <c r="J61" i="5"/>
  <c r="J56" i="5"/>
  <c r="H65" i="5" l="1"/>
  <c r="H61" i="5"/>
  <c r="H56" i="5"/>
  <c r="E62" i="5" l="1"/>
  <c r="L30" i="5" l="1"/>
  <c r="E57" i="5" l="1"/>
  <c r="G57" i="5" s="1"/>
  <c r="I57" i="5" s="1"/>
  <c r="D61" i="5"/>
  <c r="D56" i="5"/>
  <c r="C30" i="5" l="1"/>
  <c r="D30" i="5"/>
  <c r="E30" i="5"/>
  <c r="G30" i="5"/>
  <c r="H30" i="5"/>
  <c r="I30" i="5"/>
  <c r="J30" i="5"/>
  <c r="C34" i="5"/>
  <c r="D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W34" i="5" l="1"/>
  <c r="X34" i="5"/>
  <c r="W30" i="5"/>
  <c r="X30" i="5"/>
  <c r="U34" i="5" l="1"/>
  <c r="V34" i="5"/>
  <c r="U30" i="5"/>
  <c r="V30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<sst xmlns="http://schemas.openxmlformats.org/spreadsheetml/2006/main" count="108" uniqueCount="80">
  <si>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</si>
  <si>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</si>
  <si>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</si>
  <si>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</si>
  <si>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</si>
  <si>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</si>
  <si>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</si>
  <si>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</si>
  <si>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</si>
  <si>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</si>
  <si>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</si>
  <si>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</si>
  <si>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</si>
  <si>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</si>
  <si>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</si>
  <si>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</si>
  <si>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</si>
  <si>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</si>
  <si>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</si>
  <si>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</si>
  <si>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</si>
  <si>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</si>
  <si>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</si>
  <si>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</si>
  <si>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</si>
  <si>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</si>
  <si>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</si>
  <si>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</si>
  <si>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</si>
  <si>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</si>
  <si>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</si>
  <si>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</si>
  <si>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</si>
  <si>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</si>
  <si>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</si>
  <si>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</si>
  <si>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</si>
  <si>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</si>
  <si>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</si>
  <si>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</si>
  <si>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</si>
  <si>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</si>
  <si>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</si>
  <si>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</si>
  <si>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</si>
  <si>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</si>
  <si>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אג"ח ממשלתיות סחירות, לא סחירות ואפיק השקעה מובטח תשואה</t>
  </si>
  <si>
    <t xml:space="preserve">שם המסלול - מסלול מדד s&amp;p 500 מספר 15417  </t>
  </si>
  <si>
    <t>התרומה לתשואה ינואר 2025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</si>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</sst>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7" workbookViewId="0">
      <selection activeCell="E63" sqref="E63:E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47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51</v>
      </c>
      <c r="G5" s="38" t="s">
        <v>52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1E-4</v>
      </c>
      <c r="D6" s="7">
        <v>1.4200000000000001E-2</v>
      </c>
      <c r="E6" s="23">
        <v>0</v>
      </c>
      <c r="F6" s="23">
        <v>1.6E-2</v>
      </c>
      <c r="G6" s="15">
        <v>1E-4</v>
      </c>
      <c r="H6" s="7">
        <v>2.23E-2</v>
      </c>
      <c r="I6" s="23">
        <v>1E-4</v>
      </c>
      <c r="J6" s="23">
        <v>1.41E-2</v>
      </c>
      <c r="K6" s="15">
        <v>1E-4</v>
      </c>
      <c r="L6" s="7">
        <v>2.69E-2</v>
      </c>
      <c r="M6" s="23">
        <v>1E-4</v>
      </c>
      <c r="N6" s="23">
        <v>2.76E-2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6" t="s">
        <v>46</v>
      </c>
      <c r="C7" s="15">
        <v>0</v>
      </c>
      <c r="D7" s="7">
        <v>0</v>
      </c>
      <c r="E7" s="23">
        <v>0</v>
      </c>
      <c r="F7" s="23">
        <v>0</v>
      </c>
      <c r="G7" s="15">
        <v>0</v>
      </c>
      <c r="H7" s="7">
        <v>0</v>
      </c>
      <c r="I7" s="23">
        <v>0</v>
      </c>
      <c r="J7" s="23">
        <v>0</v>
      </c>
      <c r="K7" s="15">
        <v>0</v>
      </c>
      <c r="L7" s="7">
        <v>0</v>
      </c>
      <c r="M7" s="23">
        <v>0</v>
      </c>
      <c r="N7" s="23">
        <v>0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0</v>
      </c>
      <c r="D10" s="7">
        <v>0</v>
      </c>
      <c r="E10" s="23">
        <v>0</v>
      </c>
      <c r="F10" s="23">
        <v>0</v>
      </c>
      <c r="G10" s="15">
        <v>0</v>
      </c>
      <c r="H10" s="7">
        <v>0</v>
      </c>
      <c r="I10" s="23">
        <v>0</v>
      </c>
      <c r="J10" s="23">
        <v>0</v>
      </c>
      <c r="K10" s="15">
        <v>0</v>
      </c>
      <c r="L10" s="7">
        <v>0</v>
      </c>
      <c r="M10" s="23">
        <v>0</v>
      </c>
      <c r="N10" s="23">
        <v>0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0</v>
      </c>
      <c r="D12" s="7">
        <v>0</v>
      </c>
      <c r="E12" s="23">
        <v>0</v>
      </c>
      <c r="F12" s="23">
        <v>0</v>
      </c>
      <c r="G12" s="15">
        <v>0</v>
      </c>
      <c r="H12" s="7">
        <v>0</v>
      </c>
      <c r="I12" s="23">
        <v>0</v>
      </c>
      <c r="J12" s="23">
        <v>0</v>
      </c>
      <c r="K12" s="15">
        <v>0</v>
      </c>
      <c r="L12" s="7">
        <v>0</v>
      </c>
      <c r="M12" s="23">
        <v>0</v>
      </c>
      <c r="N12" s="23">
        <v>0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6.3E-3</v>
      </c>
      <c r="D13" s="47">
        <v>0.98580000000000001</v>
      </c>
      <c r="E13" s="23">
        <v>-2.1999999999999999E-2</v>
      </c>
      <c r="F13" s="23">
        <v>0.98399999999999999</v>
      </c>
      <c r="G13" s="15">
        <v>-3.1199999999999999E-2</v>
      </c>
      <c r="H13" s="7">
        <v>0.97770000000000001</v>
      </c>
      <c r="I13" s="23">
        <v>-2.7199999999999998E-2</v>
      </c>
      <c r="J13" s="23">
        <v>0.9859</v>
      </c>
      <c r="K13" s="15">
        <v>3.8399999999999997E-2</v>
      </c>
      <c r="L13" s="7">
        <v>0.97309999999999997</v>
      </c>
      <c r="M13" s="23">
        <v>5.4000000000000003E-3</v>
      </c>
      <c r="N13" s="23">
        <v>0.9728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0</v>
      </c>
      <c r="D17" s="7">
        <v>0</v>
      </c>
      <c r="E17" s="23">
        <v>0</v>
      </c>
      <c r="F17" s="23">
        <v>0</v>
      </c>
      <c r="G17" s="15">
        <v>0</v>
      </c>
      <c r="H17" s="7">
        <v>0</v>
      </c>
      <c r="I17" s="23">
        <v>0</v>
      </c>
      <c r="J17" s="23">
        <v>0</v>
      </c>
      <c r="K17" s="15">
        <v>0</v>
      </c>
      <c r="L17" s="7">
        <v>0</v>
      </c>
      <c r="M17" s="23">
        <v>0</v>
      </c>
      <c r="N17" s="23">
        <v>0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>
        <v>0</v>
      </c>
      <c r="J20" s="23">
        <v>0</v>
      </c>
      <c r="K20" s="15">
        <v>0</v>
      </c>
      <c r="L20" s="7">
        <v>0</v>
      </c>
      <c r="M20" s="23">
        <v>0</v>
      </c>
      <c r="N20" s="23">
        <v>0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2.0000000000000001E-4</v>
      </c>
      <c r="D24" s="7">
        <v>0</v>
      </c>
      <c r="E24" s="23">
        <v>0</v>
      </c>
      <c r="F24" s="23">
        <v>0</v>
      </c>
      <c r="G24" s="15">
        <v>0</v>
      </c>
      <c r="H24" s="7">
        <v>0</v>
      </c>
      <c r="I24" s="23">
        <v>-1E-4</v>
      </c>
      <c r="J24" s="23">
        <v>0</v>
      </c>
      <c r="K24" s="15">
        <v>0</v>
      </c>
      <c r="L24" s="7">
        <v>0</v>
      </c>
      <c r="M24" s="23">
        <v>-2.0000000000000001E-4</v>
      </c>
      <c r="N24" s="23">
        <v>-4.0000000000000002E-4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2">
        <f>SUBTOTAL(109,C6:C24)</f>
        <v>6.6E-3</v>
      </c>
      <c r="D25" s="12">
        <f>SUBTOTAL(109,D6:D24)</f>
        <v>1</v>
      </c>
      <c r="E25" s="12">
        <f t="shared" ref="E25:F25" si="0">SUBTOTAL(109,E6:E24)</f>
        <v>-2.1999999999999999E-2</v>
      </c>
      <c r="F25" s="12">
        <f t="shared" si="0"/>
        <v>1</v>
      </c>
      <c r="G25" s="11">
        <f t="shared" ref="G25:L25" si="1">SUBTOTAL(109,G6:G24)</f>
        <v>-3.1099999999999999E-2</v>
      </c>
      <c r="H25" s="12">
        <f t="shared" si="1"/>
        <v>1</v>
      </c>
      <c r="I25" s="25">
        <f t="shared" si="1"/>
        <v>-2.7199999999999998E-2</v>
      </c>
      <c r="J25" s="26">
        <f t="shared" si="1"/>
        <v>1</v>
      </c>
      <c r="K25" s="11">
        <f t="shared" si="1"/>
        <v>3.85E-2</v>
      </c>
      <c r="L25" s="12">
        <f t="shared" si="1"/>
        <v>1</v>
      </c>
      <c r="M25" s="25">
        <f>SUBTOTAL(109,M6:M24)</f>
        <v>5.3000000000000009E-3</v>
      </c>
      <c r="N25" s="26">
        <f>SUBTOTAL(109,N6:N24)</f>
        <v>1</v>
      </c>
      <c r="O25" s="11"/>
      <c r="P25" s="12"/>
      <c r="Q25" s="25"/>
      <c r="R25" s="26"/>
      <c r="S25" s="11"/>
      <c r="T25" s="12"/>
      <c r="U25" s="25"/>
      <c r="V25" s="26"/>
      <c r="W25" s="11"/>
      <c r="X25" s="12"/>
      <c r="Y25" s="25"/>
      <c r="Z25" s="26"/>
    </row>
    <row r="26" spans="2:31" x14ac:dyDescent="0.25">
      <c r="B26" s="31" t="s">
        <v>35</v>
      </c>
      <c r="C26" s="51">
        <v>56.21</v>
      </c>
      <c r="D26" s="20"/>
      <c r="E26" s="52">
        <v>-230.69</v>
      </c>
      <c r="F26" s="20"/>
      <c r="G26" s="51">
        <v>-353.94</v>
      </c>
      <c r="H26" s="20"/>
      <c r="I26" s="52">
        <v>-331.45</v>
      </c>
      <c r="J26" s="20"/>
      <c r="K26" s="51">
        <v>538.32000000000005</v>
      </c>
      <c r="L26" s="20"/>
      <c r="M26" s="52">
        <v>86.7</v>
      </c>
      <c r="N26" s="20"/>
      <c r="O26" s="51"/>
      <c r="P26" s="20"/>
      <c r="Q26" s="52"/>
      <c r="R26" s="20"/>
      <c r="S26" s="51"/>
      <c r="T26" s="20"/>
      <c r="U26" s="52"/>
      <c r="V26" s="20"/>
      <c r="W26" s="51"/>
      <c r="X26" s="20"/>
      <c r="Y26" s="52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6.6E-3</v>
      </c>
      <c r="D28" s="16">
        <v>1</v>
      </c>
      <c r="E28" s="27">
        <v>-2.1999999999999999E-2</v>
      </c>
      <c r="F28" s="28">
        <v>1</v>
      </c>
      <c r="G28" s="15">
        <v>-3.1099999999999999E-2</v>
      </c>
      <c r="H28" s="16">
        <v>1</v>
      </c>
      <c r="I28" s="27">
        <v>-2.7199999999999998E-2</v>
      </c>
      <c r="J28" s="28">
        <v>1</v>
      </c>
      <c r="K28" s="15">
        <v>3.85E-2</v>
      </c>
      <c r="L28" s="16">
        <v>1</v>
      </c>
      <c r="M28" s="27">
        <v>5.3E-3</v>
      </c>
      <c r="N28" s="28">
        <v>1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0</v>
      </c>
      <c r="D29" s="8">
        <v>0</v>
      </c>
      <c r="E29" s="23">
        <v>0</v>
      </c>
      <c r="F29" s="24">
        <v>0</v>
      </c>
      <c r="G29" s="7">
        <v>0</v>
      </c>
      <c r="H29" s="8">
        <v>0</v>
      </c>
      <c r="I29" s="23">
        <v>0</v>
      </c>
      <c r="J29" s="24">
        <v>0</v>
      </c>
      <c r="K29" s="7">
        <v>0</v>
      </c>
      <c r="L29" s="8">
        <v>0</v>
      </c>
      <c r="M29" s="23">
        <v>0</v>
      </c>
      <c r="N29" s="24">
        <v>0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2">C28+C29</f>
        <v>6.6E-3</v>
      </c>
      <c r="D30" s="12">
        <f t="shared" si="2"/>
        <v>1</v>
      </c>
      <c r="E30" s="25">
        <f t="shared" si="2"/>
        <v>-2.1999999999999999E-2</v>
      </c>
      <c r="F30" s="26">
        <f t="shared" si="2"/>
        <v>1</v>
      </c>
      <c r="G30" s="11">
        <f>G28+G29</f>
        <v>-3.1099999999999999E-2</v>
      </c>
      <c r="H30" s="12">
        <f>H28+H29</f>
        <v>1</v>
      </c>
      <c r="I30" s="25">
        <f t="shared" ref="I30:N30" si="3">I28+I29</f>
        <v>-2.7199999999999998E-2</v>
      </c>
      <c r="J30" s="26">
        <f t="shared" si="3"/>
        <v>1</v>
      </c>
      <c r="K30" s="11">
        <f t="shared" si="3"/>
        <v>3.85E-2</v>
      </c>
      <c r="L30" s="12">
        <f t="shared" si="3"/>
        <v>1</v>
      </c>
      <c r="M30" s="25">
        <f t="shared" si="3"/>
        <v>5.3E-3</v>
      </c>
      <c r="N30" s="26">
        <f t="shared" si="3"/>
        <v>1</v>
      </c>
      <c r="O30" s="11">
        <f t="shared" ref="O30:T30" si="4">O28+O29</f>
        <v>0</v>
      </c>
      <c r="P30" s="12">
        <f t="shared" si="4"/>
        <v>0</v>
      </c>
      <c r="Q30" s="25">
        <f t="shared" si="4"/>
        <v>0</v>
      </c>
      <c r="R30" s="26">
        <f t="shared" si="4"/>
        <v>0</v>
      </c>
      <c r="S30" s="11">
        <f t="shared" si="4"/>
        <v>0</v>
      </c>
      <c r="T30" s="12">
        <f t="shared" si="4"/>
        <v>0</v>
      </c>
      <c r="U30" s="25">
        <f t="shared" ref="U30:Z30" si="5">U28+U29</f>
        <v>0</v>
      </c>
      <c r="V30" s="26">
        <f t="shared" si="5"/>
        <v>0</v>
      </c>
      <c r="W30" s="11">
        <f t="shared" si="5"/>
        <v>0</v>
      </c>
      <c r="X30" s="12">
        <f t="shared" si="5"/>
        <v>0</v>
      </c>
      <c r="Y30" s="25">
        <f t="shared" si="5"/>
        <v>0</v>
      </c>
      <c r="Z30" s="26">
        <f t="shared" si="5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6.4000000000000003E-3</v>
      </c>
      <c r="D32" s="16">
        <v>1</v>
      </c>
      <c r="E32" s="27">
        <v>-2.1999999999999999E-2</v>
      </c>
      <c r="F32" s="28">
        <v>1</v>
      </c>
      <c r="G32" s="15">
        <v>-3.1099999999999999E-2</v>
      </c>
      <c r="H32" s="16">
        <v>1</v>
      </c>
      <c r="I32" s="27">
        <v>-2.7099999999999999E-2</v>
      </c>
      <c r="J32" s="28">
        <v>1</v>
      </c>
      <c r="K32" s="15">
        <v>3.85E-2</v>
      </c>
      <c r="L32" s="16">
        <v>1</v>
      </c>
      <c r="M32" s="27">
        <v>5.4999999999999997E-3</v>
      </c>
      <c r="N32" s="28">
        <v>1.0004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2.0000000000000001E-4</v>
      </c>
      <c r="D33" s="8">
        <v>0</v>
      </c>
      <c r="E33" s="23">
        <v>0</v>
      </c>
      <c r="F33" s="24">
        <v>0</v>
      </c>
      <c r="G33" s="7">
        <v>0</v>
      </c>
      <c r="H33" s="8">
        <v>0</v>
      </c>
      <c r="I33" s="23">
        <v>-1E-4</v>
      </c>
      <c r="J33" s="24">
        <v>0</v>
      </c>
      <c r="K33" s="7">
        <v>0</v>
      </c>
      <c r="L33" s="8">
        <v>0</v>
      </c>
      <c r="M33" s="23">
        <v>-2.0000000000000001E-4</v>
      </c>
      <c r="N33" s="24">
        <v>-4.0000000000000002E-4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6">C32+C33</f>
        <v>6.6E-3</v>
      </c>
      <c r="D34" s="34">
        <f t="shared" si="6"/>
        <v>1</v>
      </c>
      <c r="E34" s="35">
        <f>E32+E33</f>
        <v>-2.1999999999999999E-2</v>
      </c>
      <c r="F34" s="36">
        <f t="shared" si="6"/>
        <v>1</v>
      </c>
      <c r="G34" s="33">
        <f t="shared" si="6"/>
        <v>-3.1099999999999999E-2</v>
      </c>
      <c r="H34" s="34">
        <f t="shared" si="6"/>
        <v>1</v>
      </c>
      <c r="I34" s="35">
        <f t="shared" ref="I34:N34" si="7">I32+I33</f>
        <v>-2.7199999999999998E-2</v>
      </c>
      <c r="J34" s="36">
        <f t="shared" si="7"/>
        <v>1</v>
      </c>
      <c r="K34" s="33">
        <f t="shared" si="7"/>
        <v>3.85E-2</v>
      </c>
      <c r="L34" s="34">
        <f t="shared" si="7"/>
        <v>1</v>
      </c>
      <c r="M34" s="35">
        <f t="shared" si="7"/>
        <v>5.3E-3</v>
      </c>
      <c r="N34" s="36">
        <f t="shared" si="7"/>
        <v>1</v>
      </c>
      <c r="O34" s="33">
        <f t="shared" ref="O34:T34" si="8">O32+O33</f>
        <v>0</v>
      </c>
      <c r="P34" s="34">
        <f t="shared" si="8"/>
        <v>0</v>
      </c>
      <c r="Q34" s="35">
        <f t="shared" si="8"/>
        <v>0</v>
      </c>
      <c r="R34" s="36">
        <f t="shared" si="8"/>
        <v>0</v>
      </c>
      <c r="S34" s="33">
        <f t="shared" si="8"/>
        <v>0</v>
      </c>
      <c r="T34" s="34">
        <f t="shared" si="8"/>
        <v>0</v>
      </c>
      <c r="U34" s="35">
        <f t="shared" ref="U34:Z34" si="9">U32+U33</f>
        <v>0</v>
      </c>
      <c r="V34" s="36">
        <f t="shared" si="9"/>
        <v>0</v>
      </c>
      <c r="W34" s="33">
        <f t="shared" si="9"/>
        <v>0</v>
      </c>
      <c r="X34" s="34">
        <f t="shared" si="9"/>
        <v>0</v>
      </c>
      <c r="Y34" s="35">
        <f t="shared" si="9"/>
        <v>0</v>
      </c>
      <c r="Z34" s="36">
        <f t="shared" si="9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2.41E-4</v>
      </c>
      <c r="D37" s="7">
        <v>1.7972999999999999E-2</v>
      </c>
      <c r="E37" s="23">
        <v>5.2999999999999998E-4</v>
      </c>
      <c r="F37" s="23">
        <v>2.1287E-2</v>
      </c>
      <c r="G37" s="7">
        <v>0</v>
      </c>
      <c r="H37" s="7">
        <v>0</v>
      </c>
      <c r="I37" s="23"/>
      <c r="J37" s="23"/>
    </row>
    <row r="38" spans="2:26" x14ac:dyDescent="0.25">
      <c r="B38" s="9" t="s">
        <v>3</v>
      </c>
      <c r="C38" s="7">
        <v>0</v>
      </c>
      <c r="D38" s="7">
        <v>0</v>
      </c>
      <c r="E38" s="23">
        <v>0</v>
      </c>
      <c r="F38" s="23">
        <v>0</v>
      </c>
      <c r="G38" s="7">
        <v>0</v>
      </c>
      <c r="H38" s="7">
        <v>0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/>
      <c r="J40" s="23"/>
    </row>
    <row r="41" spans="2:26" x14ac:dyDescent="0.25">
      <c r="B41" s="9" t="s">
        <v>9</v>
      </c>
      <c r="C41" s="7">
        <v>0</v>
      </c>
      <c r="D41" s="7">
        <v>0</v>
      </c>
      <c r="E41" s="23">
        <v>0</v>
      </c>
      <c r="F41" s="23">
        <v>0</v>
      </c>
      <c r="G41" s="7">
        <v>0</v>
      </c>
      <c r="H41" s="7">
        <v>0</v>
      </c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>
        <v>2.0000000000000002E-5</v>
      </c>
      <c r="H42" s="7">
        <v>0</v>
      </c>
      <c r="I42" s="23"/>
      <c r="J42" s="23"/>
    </row>
    <row r="43" spans="2:26" x14ac:dyDescent="0.25">
      <c r="B43" s="9" t="s">
        <v>13</v>
      </c>
      <c r="C43" s="7">
        <v>0</v>
      </c>
      <c r="D43" s="7">
        <v>0</v>
      </c>
      <c r="E43" s="23">
        <v>0</v>
      </c>
      <c r="F43" s="23">
        <v>0</v>
      </c>
      <c r="G43" s="7">
        <v>0</v>
      </c>
      <c r="H43" s="7">
        <v>0</v>
      </c>
      <c r="I43" s="23"/>
      <c r="J43" s="23"/>
    </row>
    <row r="44" spans="2:26" x14ac:dyDescent="0.25">
      <c r="B44" s="46" t="s">
        <v>45</v>
      </c>
      <c r="C44" s="7">
        <v>-4.6544000000000002E-2</v>
      </c>
      <c r="D44" s="7">
        <v>0.98202699999999998</v>
      </c>
      <c r="E44" s="23">
        <v>-3.1623999999999999E-2</v>
      </c>
      <c r="F44" s="23">
        <v>0.97879799999999995</v>
      </c>
      <c r="G44" s="7">
        <v>0</v>
      </c>
      <c r="H44" s="7">
        <v>0</v>
      </c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7">
        <v>0</v>
      </c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/>
      <c r="J47" s="23"/>
    </row>
    <row r="48" spans="2:26" x14ac:dyDescent="0.25">
      <c r="B48" s="9" t="s">
        <v>21</v>
      </c>
      <c r="C48" s="7">
        <v>0</v>
      </c>
      <c r="D48" s="7">
        <v>0</v>
      </c>
      <c r="E48" s="23">
        <v>0</v>
      </c>
      <c r="F48" s="23">
        <v>0</v>
      </c>
      <c r="G48" s="7">
        <v>0</v>
      </c>
      <c r="H48" s="7">
        <v>4.1999999999999998E-5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/>
      <c r="J50" s="23"/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7">
        <v>0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2.2900000000000001E-4</v>
      </c>
      <c r="D55" s="7">
        <v>0</v>
      </c>
      <c r="E55" s="23">
        <v>-7.2000000000000002E-5</v>
      </c>
      <c r="F55" s="23">
        <v>-8.5000000000000006E-5</v>
      </c>
      <c r="G55" s="7">
        <v>0</v>
      </c>
      <c r="H55" s="7">
        <v>0</v>
      </c>
      <c r="I55" s="23"/>
      <c r="J55" s="23"/>
    </row>
    <row r="56" spans="2:10" x14ac:dyDescent="0.25">
      <c r="B56" s="10" t="s">
        <v>39</v>
      </c>
      <c r="C56" s="33">
        <v>-4.6092000000000001E-2</v>
      </c>
      <c r="D56" s="12">
        <f>SUBTOTAL(109,D37:D55)</f>
        <v>1</v>
      </c>
      <c r="E56" s="35">
        <v>-3.1182000000000001E-2</v>
      </c>
      <c r="F56" s="26">
        <v>1</v>
      </c>
      <c r="G56" s="33">
        <v>0</v>
      </c>
      <c r="H56" s="12">
        <f>SUBTOTAL(109,H37:H55)</f>
        <v>4.1999999999999998E-5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-528.41999999999996</v>
      </c>
      <c r="D57" s="20"/>
      <c r="E57" s="52">
        <f>טבלה4[[#This Row],[התרומה לתשואה ינואר-מרץ 2025]]+I26+K26+M26</f>
        <v>-234.84999999999985</v>
      </c>
      <c r="F57" s="20"/>
      <c r="G57" s="51">
        <f>טבלה4[[#This Row],[התרומה לתשואה ינואר-יוני 2025]]+O26+Q26+S26</f>
        <v>-234.84999999999985</v>
      </c>
      <c r="H57" s="20"/>
      <c r="I57" s="52">
        <f>טבלה4[[#This Row],[התרומה לתשואה ינואר-ספטמבר 2025]]+U26+W26+Y26</f>
        <v>-234.84999999999985</v>
      </c>
      <c r="J57" s="20"/>
    </row>
    <row r="58" spans="2:10" x14ac:dyDescent="0.25">
      <c r="B58" s="13"/>
      <c r="C58" s="53"/>
      <c r="D58" s="14"/>
      <c r="E58" s="55"/>
      <c r="F58" s="14"/>
      <c r="G58" s="14"/>
      <c r="H58" s="14"/>
      <c r="I58" s="55"/>
      <c r="J58" s="14"/>
    </row>
    <row r="59" spans="2:10" x14ac:dyDescent="0.25">
      <c r="B59" s="6" t="s">
        <v>30</v>
      </c>
      <c r="C59" s="7">
        <v>-4.6092000000000001E-2</v>
      </c>
      <c r="D59" s="16">
        <v>1</v>
      </c>
      <c r="E59" s="23">
        <v>-3.1182000000000001E-2</v>
      </c>
      <c r="F59" s="28">
        <v>1</v>
      </c>
      <c r="G59" s="7">
        <v>0</v>
      </c>
      <c r="H59" s="16">
        <v>0</v>
      </c>
      <c r="I59" s="23"/>
      <c r="J59" s="28"/>
    </row>
    <row r="60" spans="2:10" x14ac:dyDescent="0.25">
      <c r="B60" s="9" t="s">
        <v>31</v>
      </c>
      <c r="C60" s="7">
        <v>0</v>
      </c>
      <c r="D60" s="8">
        <v>0</v>
      </c>
      <c r="E60" s="23">
        <v>0</v>
      </c>
      <c r="F60" s="24">
        <v>0</v>
      </c>
      <c r="G60" s="7">
        <v>0</v>
      </c>
      <c r="H60" s="8">
        <v>0</v>
      </c>
      <c r="I60" s="23"/>
      <c r="J60" s="24"/>
    </row>
    <row r="61" spans="2:10" x14ac:dyDescent="0.25">
      <c r="B61" s="10" t="s">
        <v>39</v>
      </c>
      <c r="C61" s="33">
        <v>-4.6092000000000001E-2</v>
      </c>
      <c r="D61" s="12">
        <f>D59+D60</f>
        <v>1</v>
      </c>
      <c r="E61" s="35">
        <v>-3.1182000000000001E-2</v>
      </c>
      <c r="F61" s="26">
        <v>1</v>
      </c>
      <c r="G61" s="33">
        <v>0</v>
      </c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4"/>
      <c r="D62" s="14"/>
      <c r="E62" s="55">
        <f>טבלה4[[#This Row],[התרומה לתשואה ינואר-מרץ 2025]]+I31+K31+M31</f>
        <v>0</v>
      </c>
      <c r="F62" s="14"/>
      <c r="G62" s="14"/>
      <c r="H62" s="14"/>
      <c r="I62" s="55"/>
      <c r="J62" s="14"/>
    </row>
    <row r="63" spans="2:10" x14ac:dyDescent="0.25">
      <c r="B63" s="6" t="s">
        <v>32</v>
      </c>
      <c r="C63" s="7">
        <v>-4.6309000000000003E-2</v>
      </c>
      <c r="D63" s="16">
        <v>1</v>
      </c>
      <c r="E63" s="23">
        <v>-3.1109000000000001E-2</v>
      </c>
      <c r="F63" s="28">
        <v>1.0000849999999999</v>
      </c>
      <c r="G63" s="7">
        <v>0</v>
      </c>
      <c r="H63" s="16">
        <v>0</v>
      </c>
      <c r="I63" s="23"/>
      <c r="J63" s="28"/>
    </row>
    <row r="64" spans="2:10" x14ac:dyDescent="0.25">
      <c r="B64" s="9" t="s">
        <v>33</v>
      </c>
      <c r="C64" s="7">
        <v>2.2900000000000001E-4</v>
      </c>
      <c r="D64" s="8">
        <v>0</v>
      </c>
      <c r="E64" s="23">
        <v>-7.2000000000000002E-5</v>
      </c>
      <c r="F64" s="24">
        <v>-8.5000000000000006E-5</v>
      </c>
      <c r="G64" s="7">
        <v>0</v>
      </c>
      <c r="H64" s="8">
        <v>0</v>
      </c>
      <c r="I64" s="23"/>
      <c r="J64" s="24"/>
    </row>
    <row r="65" spans="2:10" x14ac:dyDescent="0.25">
      <c r="B65" s="32" t="s">
        <v>39</v>
      </c>
      <c r="C65" s="33">
        <v>-4.6092000000000001E-2</v>
      </c>
      <c r="D65" s="34">
        <f>D63+D64</f>
        <v>1</v>
      </c>
      <c r="E65" s="35">
        <v>-3.1182000000000001E-2</v>
      </c>
      <c r="F65" s="36">
        <v>1</v>
      </c>
      <c r="G65" s="33">
        <v>0</v>
      </c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E62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2025-07-03T06:24:18Z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