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60F6A5B9-FF5F-4AAA-873A-766F1E83B70D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56" i="5" l="1"/>
  <c r="F30" i="5" l="1"/>
  <c r="C57" i="5" l="1"/>
  <c r="E57" i="5" s="1"/>
  <c r="G57" i="5" s="1"/>
  <c r="I57" i="5" s="1"/>
  <c r="C30" i="5" l="1"/>
  <c r="D30" i="5"/>
  <c r="E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<sst xmlns="http://schemas.openxmlformats.org/spreadsheetml/2006/main" count="108" uniqueCount="80">
  <si>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</si>
  <si>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</si>
  <si>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</si>
  <si>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</si>
  <si>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</si>
  <si>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</si>
  <si>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</si>
  <si>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</si>
  <si>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</si>
  <si>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</si>
  <si>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</si>
  <si>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</si>
  <si>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</si>
  <si>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</si>
  <si>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</si>
  <si>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</si>
  <si>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</si>
  <si>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</si>
  <si>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</si>
  <si>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</si>
  <si>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</si>
  <si>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</si>
  <si>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</si>
  <si>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</si>
  <si>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</si>
  <si>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</si>
  <si>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</si>
  <si>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</si>
  <si>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</si>
  <si>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</si>
  <si>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</si>
  <si>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</si>
  <si>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</si>
  <si>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</si>
  <si>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</si>
  <si>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</si>
  <si>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</si>
  <si>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</si>
  <si>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</si>
  <si>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</si>
  <si>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</si>
  <si>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</si>
  <si>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</si>
  <si>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</si>
  <si>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</si>
  <si>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</si>
  <si>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</si>
  <si>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אג"ח ממשלתיות סחירות, לא סחירות ואפיק השקעה מובטח תשואה</t>
  </si>
  <si>
    <t xml:space="preserve">התרומה לתשואה ינואר 2025 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</si>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</sst>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 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G27" sqref="G27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49</v>
      </c>
      <c r="E5" s="40" t="s">
        <v>50</v>
      </c>
      <c r="F5" s="41" t="s">
        <v>51</v>
      </c>
      <c r="G5" s="38" t="s">
        <v>52</v>
      </c>
      <c r="H5" s="38" t="s">
        <v>53</v>
      </c>
      <c r="I5" s="40" t="s">
        <v>54</v>
      </c>
      <c r="J5" s="41" t="s">
        <v>55</v>
      </c>
      <c r="K5" s="38" t="s">
        <v>56</v>
      </c>
      <c r="L5" s="38" t="s">
        <v>57</v>
      </c>
      <c r="M5" s="40" t="s">
        <v>58</v>
      </c>
      <c r="N5" s="41" t="s">
        <v>59</v>
      </c>
      <c r="O5" s="38" t="s">
        <v>60</v>
      </c>
      <c r="P5" s="39" t="s">
        <v>61</v>
      </c>
      <c r="Q5" s="40" t="s">
        <v>62</v>
      </c>
      <c r="R5" s="41" t="s">
        <v>63</v>
      </c>
      <c r="S5" s="38" t="s">
        <v>64</v>
      </c>
      <c r="T5" s="39" t="s">
        <v>65</v>
      </c>
      <c r="U5" s="40" t="s">
        <v>66</v>
      </c>
      <c r="V5" s="41" t="s">
        <v>67</v>
      </c>
      <c r="W5" s="38" t="s">
        <v>68</v>
      </c>
      <c r="X5" s="39" t="s">
        <v>69</v>
      </c>
      <c r="Y5" s="40" t="s">
        <v>70</v>
      </c>
      <c r="Z5" s="41" t="s">
        <v>71</v>
      </c>
      <c r="AE5" s="3" t="s">
        <v>2</v>
      </c>
    </row>
    <row r="6" spans="2:31" x14ac:dyDescent="0.25">
      <c r="B6" s="6" t="s">
        <v>1</v>
      </c>
      <c r="C6" s="15">
        <v>-1E-4</v>
      </c>
      <c r="D6" s="7">
        <v>2.35E-2</v>
      </c>
      <c r="E6" s="23">
        <v>0</v>
      </c>
      <c r="F6" s="23">
        <v>2.9499999999999998E-2</v>
      </c>
      <c r="G6" s="15">
        <v>8.9999999999999998E-4</v>
      </c>
      <c r="H6" s="7">
        <v>3.4599999999999999E-2</v>
      </c>
      <c r="I6" s="23"/>
      <c r="J6" s="23"/>
      <c r="K6" s="15"/>
      <c r="L6" s="7"/>
      <c r="M6" s="23"/>
      <c r="N6" s="23"/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7" t="s">
        <v>47</v>
      </c>
      <c r="C7" s="15">
        <v>5.9999999999999995E-4</v>
      </c>
      <c r="D7" s="7">
        <v>0.21540000000000001</v>
      </c>
      <c r="E7" s="23">
        <v>1.6000000000000001E-3</v>
      </c>
      <c r="F7" s="23">
        <v>0.21179999999999999</v>
      </c>
      <c r="G7" s="15">
        <v>-2.9999999999999997E-4</v>
      </c>
      <c r="H7" s="7">
        <v>0.21340000000000001</v>
      </c>
      <c r="I7" s="23"/>
      <c r="J7" s="23"/>
      <c r="K7" s="15"/>
      <c r="L7" s="7"/>
      <c r="M7" s="23"/>
      <c r="N7" s="23"/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/>
      <c r="J8" s="23"/>
      <c r="K8" s="15"/>
      <c r="L8" s="7"/>
      <c r="M8" s="23"/>
      <c r="N8" s="23"/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/>
      <c r="J9" s="23"/>
      <c r="K9" s="15"/>
      <c r="L9" s="7"/>
      <c r="M9" s="23"/>
      <c r="N9" s="23"/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2.9999999999999997E-4</v>
      </c>
      <c r="D10" s="7">
        <v>0.1477</v>
      </c>
      <c r="E10" s="23">
        <v>1.1999999999999999E-3</v>
      </c>
      <c r="F10" s="23">
        <v>0.14860000000000001</v>
      </c>
      <c r="G10" s="15">
        <v>0</v>
      </c>
      <c r="H10" s="7">
        <v>0.15229999999999999</v>
      </c>
      <c r="I10" s="23"/>
      <c r="J10" s="23"/>
      <c r="K10" s="15"/>
      <c r="L10" s="7"/>
      <c r="M10" s="23"/>
      <c r="N10" s="23"/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2.8999999999999998E-3</v>
      </c>
      <c r="E11" s="23">
        <v>0</v>
      </c>
      <c r="F11" s="23">
        <v>2.8999999999999998E-3</v>
      </c>
      <c r="G11" s="15">
        <v>0</v>
      </c>
      <c r="H11" s="7">
        <v>2.8E-3</v>
      </c>
      <c r="I11" s="23"/>
      <c r="J11" s="23"/>
      <c r="K11" s="15"/>
      <c r="L11" s="7"/>
      <c r="M11" s="23"/>
      <c r="N11" s="23"/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4.1999999999999997E-3</v>
      </c>
      <c r="D12" s="7">
        <v>0.1517</v>
      </c>
      <c r="E12" s="23">
        <v>6.9999999999999999E-4</v>
      </c>
      <c r="F12" s="23">
        <v>0.1565</v>
      </c>
      <c r="G12" s="15">
        <v>-4.8999999999999998E-3</v>
      </c>
      <c r="H12" s="7">
        <v>0.15459999999999999</v>
      </c>
      <c r="I12" s="23"/>
      <c r="J12" s="23"/>
      <c r="K12" s="15"/>
      <c r="L12" s="7"/>
      <c r="M12" s="23"/>
      <c r="N12" s="23"/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5.1000000000000004E-3</v>
      </c>
      <c r="D13" s="47">
        <v>0.32690000000000002</v>
      </c>
      <c r="E13" s="23">
        <v>-7.6E-3</v>
      </c>
      <c r="F13" s="23">
        <v>0.31890000000000002</v>
      </c>
      <c r="G13" s="15">
        <v>-4.3E-3</v>
      </c>
      <c r="H13" s="7">
        <v>0.311</v>
      </c>
      <c r="I13" s="23"/>
      <c r="J13" s="23"/>
      <c r="K13" s="15"/>
      <c r="L13" s="7"/>
      <c r="M13" s="23"/>
      <c r="N13" s="23"/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4.4999999999999997E-3</v>
      </c>
      <c r="E14" s="23">
        <v>0</v>
      </c>
      <c r="F14" s="23">
        <v>4.4999999999999997E-3</v>
      </c>
      <c r="G14" s="15">
        <v>2.0000000000000001E-4</v>
      </c>
      <c r="H14" s="7">
        <v>4.5999999999999999E-3</v>
      </c>
      <c r="I14" s="23"/>
      <c r="J14" s="23"/>
      <c r="K14" s="15"/>
      <c r="L14" s="7"/>
      <c r="M14" s="23"/>
      <c r="N14" s="23"/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6.9999999999999999E-4</v>
      </c>
      <c r="D15" s="7">
        <v>0.11459999999999999</v>
      </c>
      <c r="E15" s="23">
        <v>8.9999999999999998E-4</v>
      </c>
      <c r="F15" s="23">
        <v>0.114</v>
      </c>
      <c r="G15" s="15">
        <v>4.3E-3</v>
      </c>
      <c r="H15" s="7">
        <v>0.11849999999999999</v>
      </c>
      <c r="I15" s="23"/>
      <c r="J15" s="23"/>
      <c r="K15" s="15"/>
      <c r="L15" s="7"/>
      <c r="M15" s="23"/>
      <c r="N15" s="23"/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1E-4</v>
      </c>
      <c r="E16" s="23">
        <v>0</v>
      </c>
      <c r="F16" s="23">
        <v>1E-4</v>
      </c>
      <c r="G16" s="15">
        <v>0</v>
      </c>
      <c r="H16" s="7">
        <v>1E-4</v>
      </c>
      <c r="I16" s="23"/>
      <c r="J16" s="23"/>
      <c r="K16" s="15"/>
      <c r="L16" s="7"/>
      <c r="M16" s="23"/>
      <c r="N16" s="23"/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3.7000000000000002E-3</v>
      </c>
      <c r="D17" s="7">
        <v>4.1999999999999997E-3</v>
      </c>
      <c r="E17" s="23">
        <v>1E-3</v>
      </c>
      <c r="F17" s="23">
        <v>5.1000000000000004E-3</v>
      </c>
      <c r="G17" s="15">
        <v>-1.04E-2</v>
      </c>
      <c r="H17" s="7">
        <v>-4.0000000000000002E-4</v>
      </c>
      <c r="I17" s="23"/>
      <c r="J17" s="23"/>
      <c r="K17" s="15"/>
      <c r="L17" s="7"/>
      <c r="M17" s="23"/>
      <c r="N17" s="23"/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/>
      <c r="J18" s="23"/>
      <c r="K18" s="15"/>
      <c r="L18" s="7"/>
      <c r="M18" s="23"/>
      <c r="N18" s="23"/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6.9999999999999999E-4</v>
      </c>
      <c r="E19" s="23">
        <v>0</v>
      </c>
      <c r="F19" s="23">
        <v>6.9999999999999999E-4</v>
      </c>
      <c r="G19" s="15">
        <v>0</v>
      </c>
      <c r="H19" s="7">
        <v>6.9999999999999999E-4</v>
      </c>
      <c r="I19" s="23"/>
      <c r="J19" s="23"/>
      <c r="K19" s="15"/>
      <c r="L19" s="7"/>
      <c r="M19" s="23"/>
      <c r="N19" s="23"/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6.4999999999999997E-3</v>
      </c>
      <c r="E20" s="23">
        <v>0</v>
      </c>
      <c r="F20" s="23">
        <v>6.6E-3</v>
      </c>
      <c r="G20" s="15">
        <v>0</v>
      </c>
      <c r="H20" s="7">
        <v>6.6E-3</v>
      </c>
      <c r="I20" s="23"/>
      <c r="J20" s="23"/>
      <c r="K20" s="15"/>
      <c r="L20" s="7"/>
      <c r="M20" s="23"/>
      <c r="N20" s="23"/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/>
      <c r="J21" s="23"/>
      <c r="K21" s="15"/>
      <c r="L21" s="7"/>
      <c r="M21" s="23"/>
      <c r="N21" s="23"/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/>
      <c r="J22" s="23"/>
      <c r="K22" s="15"/>
      <c r="L22" s="7"/>
      <c r="M22" s="23"/>
      <c r="N22" s="23"/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/>
      <c r="J23" s="23"/>
      <c r="K23" s="15"/>
      <c r="L23" s="7"/>
      <c r="M23" s="23"/>
      <c r="N23" s="23"/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1.2999999999999999E-3</v>
      </c>
      <c r="E24" s="23">
        <v>0</v>
      </c>
      <c r="F24" s="23">
        <v>8.0000000000000004E-4</v>
      </c>
      <c r="G24" s="15">
        <v>0</v>
      </c>
      <c r="H24" s="7">
        <v>1.1999999999999999E-3</v>
      </c>
      <c r="I24" s="23"/>
      <c r="J24" s="23"/>
      <c r="K24" s="15"/>
      <c r="L24" s="7"/>
      <c r="M24" s="23"/>
      <c r="N24" s="23"/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1.4499999999999999E-2</v>
      </c>
      <c r="D25" s="12">
        <f t="shared" si="0"/>
        <v>1</v>
      </c>
      <c r="E25" s="25">
        <f t="shared" si="0"/>
        <v>-2.1999999999999997E-3</v>
      </c>
      <c r="F25" s="52">
        <f t="shared" si="0"/>
        <v>1</v>
      </c>
      <c r="G25" s="11">
        <f t="shared" si="0"/>
        <v>-1.4499999999999999E-2</v>
      </c>
      <c r="H25" s="12">
        <f t="shared" si="0"/>
        <v>1.0000000000000002</v>
      </c>
      <c r="I25" s="25">
        <f t="shared" ref="I25:N25" si="1">SUBTOTAL(109,I6:I24)</f>
        <v>0</v>
      </c>
      <c r="J25" s="26">
        <f t="shared" si="1"/>
        <v>0</v>
      </c>
      <c r="K25" s="11">
        <f t="shared" si="1"/>
        <v>0</v>
      </c>
      <c r="L25" s="12">
        <f t="shared" si="1"/>
        <v>0</v>
      </c>
      <c r="M25" s="25">
        <f t="shared" si="1"/>
        <v>0</v>
      </c>
      <c r="N25" s="26">
        <f t="shared" si="1"/>
        <v>0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33312.92</v>
      </c>
      <c r="D26" s="20"/>
      <c r="E26" s="53">
        <v>-5205.42</v>
      </c>
      <c r="F26" s="20"/>
      <c r="G26" s="51">
        <v>-33573.85</v>
      </c>
      <c r="H26" s="20"/>
      <c r="I26" s="53"/>
      <c r="J26" s="20"/>
      <c r="K26" s="51"/>
      <c r="L26" s="20"/>
      <c r="M26" s="53"/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1.0999999999999999E-2</v>
      </c>
      <c r="D28" s="16">
        <v>0.63260000000000005</v>
      </c>
      <c r="E28" s="27">
        <v>7.7000000000000002E-3</v>
      </c>
      <c r="F28" s="28">
        <v>0.64159999999999995</v>
      </c>
      <c r="G28" s="15">
        <v>-1.8499999999999999E-2</v>
      </c>
      <c r="H28" s="16">
        <v>0.64810000000000001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3.5000000000000001E-3</v>
      </c>
      <c r="D29" s="8">
        <v>0.3674</v>
      </c>
      <c r="E29" s="23">
        <v>-9.9000000000000008E-3</v>
      </c>
      <c r="F29" s="24">
        <v>0.3584</v>
      </c>
      <c r="G29" s="7">
        <v>4.0000000000000001E-3</v>
      </c>
      <c r="H29" s="8">
        <v>0.35189999999999999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D30" si="4">C28+C29</f>
        <v>1.4499999999999999E-2</v>
      </c>
      <c r="D30" s="12">
        <f t="shared" si="4"/>
        <v>1</v>
      </c>
      <c r="E30" s="25">
        <f>E28+E29</f>
        <v>-2.2000000000000006E-3</v>
      </c>
      <c r="F30" s="26">
        <f>F28+F29</f>
        <v>1</v>
      </c>
      <c r="G30" s="11">
        <f>G28+G29</f>
        <v>-1.4499999999999999E-2</v>
      </c>
      <c r="H30" s="12">
        <f>H28+H29</f>
        <v>1</v>
      </c>
      <c r="I30" s="25">
        <f t="shared" ref="I30:N30" si="5">I28+I29</f>
        <v>0</v>
      </c>
      <c r="J30" s="26">
        <f t="shared" si="5"/>
        <v>0</v>
      </c>
      <c r="K30" s="11">
        <f t="shared" si="5"/>
        <v>0</v>
      </c>
      <c r="L30" s="12">
        <f t="shared" si="5"/>
        <v>0</v>
      </c>
      <c r="M30" s="25">
        <f t="shared" si="5"/>
        <v>0</v>
      </c>
      <c r="N30" s="26">
        <f t="shared" si="5"/>
        <v>0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1.0500000000000001E-2</v>
      </c>
      <c r="D32" s="16">
        <v>0.87019999999999997</v>
      </c>
      <c r="E32" s="27">
        <v>-4.7000000000000002E-3</v>
      </c>
      <c r="F32" s="28">
        <v>0.86990000000000001</v>
      </c>
      <c r="G32" s="15">
        <v>-9.1999999999999998E-3</v>
      </c>
      <c r="H32" s="16">
        <v>0.87060000000000004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4.0000000000000001E-3</v>
      </c>
      <c r="D33" s="8">
        <v>0.1298</v>
      </c>
      <c r="E33" s="23">
        <v>2.5000000000000001E-3</v>
      </c>
      <c r="F33" s="24">
        <v>0.13009999999999999</v>
      </c>
      <c r="G33" s="7">
        <v>-5.3E-3</v>
      </c>
      <c r="H33" s="8">
        <v>0.12939999999999999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1.4500000000000001E-2</v>
      </c>
      <c r="D34" s="34">
        <f t="shared" si="8"/>
        <v>1</v>
      </c>
      <c r="E34" s="35">
        <f t="shared" si="8"/>
        <v>-2.2000000000000001E-3</v>
      </c>
      <c r="F34" s="36">
        <f t="shared" si="8"/>
        <v>1</v>
      </c>
      <c r="G34" s="33">
        <f t="shared" si="8"/>
        <v>-1.4499999999999999E-2</v>
      </c>
      <c r="H34" s="34">
        <f t="shared" si="8"/>
        <v>1</v>
      </c>
      <c r="I34" s="35">
        <f t="shared" ref="I34:N34" si="9">I32+I33</f>
        <v>0</v>
      </c>
      <c r="J34" s="36">
        <f t="shared" si="9"/>
        <v>0</v>
      </c>
      <c r="K34" s="33">
        <f t="shared" si="9"/>
        <v>0</v>
      </c>
      <c r="L34" s="34">
        <f t="shared" si="9"/>
        <v>0</v>
      </c>
      <c r="M34" s="35">
        <f t="shared" si="9"/>
        <v>0</v>
      </c>
      <c r="N34" s="36">
        <f t="shared" si="9"/>
        <v>0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8"/>
      <c r="F35" s="58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72</v>
      </c>
      <c r="D36" s="5" t="s">
        <v>73</v>
      </c>
      <c r="E36" s="21" t="s">
        <v>74</v>
      </c>
      <c r="F36" s="22" t="s">
        <v>75</v>
      </c>
      <c r="G36" s="4" t="s">
        <v>76</v>
      </c>
      <c r="H36" s="5" t="s">
        <v>77</v>
      </c>
      <c r="I36" s="21" t="s">
        <v>78</v>
      </c>
      <c r="J36" s="21" t="s">
        <v>79</v>
      </c>
    </row>
    <row r="37" spans="2:26" x14ac:dyDescent="0.25">
      <c r="B37" s="6" t="s">
        <v>1</v>
      </c>
      <c r="C37" s="7">
        <v>7.8299999999999995E-4</v>
      </c>
      <c r="D37" s="7">
        <v>2.921E-2</v>
      </c>
      <c r="E37" s="23"/>
      <c r="F37" s="23"/>
      <c r="G37" s="7"/>
      <c r="H37" s="7"/>
      <c r="I37" s="23"/>
      <c r="J37" s="23"/>
    </row>
    <row r="38" spans="2:26" x14ac:dyDescent="0.25">
      <c r="B38" s="9" t="s">
        <v>3</v>
      </c>
      <c r="C38" s="7">
        <v>1.866E-3</v>
      </c>
      <c r="D38" s="7">
        <v>0.213509</v>
      </c>
      <c r="E38" s="23"/>
      <c r="F38" s="23"/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/>
      <c r="F39" s="23"/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/>
      <c r="F40" s="23"/>
      <c r="G40" s="7"/>
      <c r="H40" s="7"/>
      <c r="I40" s="23"/>
      <c r="J40" s="23"/>
    </row>
    <row r="41" spans="2:26" x14ac:dyDescent="0.25">
      <c r="B41" s="9" t="s">
        <v>9</v>
      </c>
      <c r="C41" s="7">
        <v>1.4159999999999999E-3</v>
      </c>
      <c r="D41" s="7">
        <v>0.14951700000000001</v>
      </c>
      <c r="E41" s="23"/>
      <c r="F41" s="23"/>
      <c r="G41" s="7"/>
      <c r="H41" s="7"/>
      <c r="I41" s="23"/>
      <c r="J41" s="23"/>
    </row>
    <row r="42" spans="2:26" x14ac:dyDescent="0.25">
      <c r="B42" s="9" t="s">
        <v>11</v>
      </c>
      <c r="C42" s="7">
        <v>3.0000000000000001E-5</v>
      </c>
      <c r="D42" s="7">
        <v>2.8939999999999999E-3</v>
      </c>
      <c r="E42" s="23"/>
      <c r="F42" s="23"/>
      <c r="G42" s="7"/>
      <c r="H42" s="7"/>
      <c r="I42" s="23"/>
      <c r="J42" s="23"/>
    </row>
    <row r="43" spans="2:26" x14ac:dyDescent="0.25">
      <c r="B43" s="9" t="s">
        <v>13</v>
      </c>
      <c r="C43" s="7">
        <v>-3.6999999999999998E-5</v>
      </c>
      <c r="D43" s="7">
        <v>0.15426000000000001</v>
      </c>
      <c r="E43" s="23"/>
      <c r="F43" s="23"/>
      <c r="G43" s="7"/>
      <c r="H43" s="7"/>
      <c r="I43" s="23"/>
      <c r="J43" s="23"/>
    </row>
    <row r="44" spans="2:26" x14ac:dyDescent="0.25">
      <c r="B44" s="46" t="s">
        <v>45</v>
      </c>
      <c r="C44" s="7">
        <v>-6.7809999999999997E-3</v>
      </c>
      <c r="D44" s="7">
        <v>0.31893500000000002</v>
      </c>
      <c r="E44" s="23"/>
      <c r="F44" s="23"/>
      <c r="G44" s="7"/>
      <c r="H44" s="7"/>
      <c r="I44" s="23"/>
      <c r="J44" s="23"/>
    </row>
    <row r="45" spans="2:26" x14ac:dyDescent="0.25">
      <c r="B45" s="9" t="s">
        <v>16</v>
      </c>
      <c r="C45" s="7">
        <v>2.5999999999999998E-4</v>
      </c>
      <c r="D45" s="7">
        <v>4.5189999999999996E-3</v>
      </c>
      <c r="E45" s="23"/>
      <c r="F45" s="23"/>
      <c r="G45" s="7"/>
      <c r="H45" s="7"/>
      <c r="I45" s="23"/>
      <c r="J45" s="23"/>
    </row>
    <row r="46" spans="2:26" x14ac:dyDescent="0.25">
      <c r="B46" s="9" t="s">
        <v>18</v>
      </c>
      <c r="C46" s="7">
        <v>5.862E-3</v>
      </c>
      <c r="D46" s="7">
        <v>0.11570900000000001</v>
      </c>
      <c r="E46" s="23"/>
      <c r="F46" s="23"/>
      <c r="G46" s="7"/>
      <c r="H46" s="7"/>
      <c r="I46" s="23"/>
      <c r="J46" s="23"/>
    </row>
    <row r="47" spans="2:26" x14ac:dyDescent="0.25">
      <c r="B47" s="9" t="s">
        <v>20</v>
      </c>
      <c r="C47" s="7">
        <v>-1.5E-5</v>
      </c>
      <c r="D47" s="7">
        <v>1.16E-4</v>
      </c>
      <c r="E47" s="23"/>
      <c r="F47" s="23"/>
      <c r="G47" s="7"/>
      <c r="H47" s="7"/>
      <c r="I47" s="23"/>
      <c r="J47" s="23"/>
    </row>
    <row r="48" spans="2:26" x14ac:dyDescent="0.25">
      <c r="B48" s="9" t="s">
        <v>21</v>
      </c>
      <c r="C48" s="7">
        <v>-5.7200000000000003E-3</v>
      </c>
      <c r="D48" s="7">
        <v>2.9689999999999999E-3</v>
      </c>
      <c r="E48" s="23"/>
      <c r="F48" s="23"/>
      <c r="G48" s="7"/>
      <c r="H48" s="7"/>
      <c r="I48" s="23"/>
      <c r="J48" s="23"/>
    </row>
    <row r="49" spans="2:10" x14ac:dyDescent="0.25">
      <c r="B49" s="9" t="s">
        <v>22</v>
      </c>
      <c r="C49" s="7">
        <v>5.0000000000000004E-6</v>
      </c>
      <c r="D49" s="7">
        <v>1.9999999999999999E-6</v>
      </c>
      <c r="E49" s="23"/>
      <c r="F49" s="23"/>
      <c r="G49" s="7"/>
      <c r="H49" s="7"/>
      <c r="I49" s="23"/>
      <c r="J49" s="23"/>
    </row>
    <row r="50" spans="2:10" x14ac:dyDescent="0.25">
      <c r="B50" s="9" t="s">
        <v>23</v>
      </c>
      <c r="C50" s="7">
        <v>2.5000000000000001E-5</v>
      </c>
      <c r="D50" s="7">
        <v>7.1900000000000002E-4</v>
      </c>
      <c r="E50" s="23"/>
      <c r="F50" s="23"/>
      <c r="G50" s="7"/>
      <c r="H50" s="7"/>
      <c r="I50" s="23"/>
      <c r="J50" s="23"/>
    </row>
    <row r="51" spans="2:10" x14ac:dyDescent="0.25">
      <c r="B51" s="9" t="s">
        <v>24</v>
      </c>
      <c r="C51" s="7">
        <v>9.2999999999999997E-5</v>
      </c>
      <c r="D51" s="7">
        <v>6.5779999999999996E-3</v>
      </c>
      <c r="E51" s="23"/>
      <c r="F51" s="23"/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/>
      <c r="F52" s="23"/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/>
      <c r="F53" s="23"/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/>
      <c r="F54" s="23"/>
      <c r="G54" s="7"/>
      <c r="H54" s="7"/>
      <c r="I54" s="23"/>
      <c r="J54" s="23"/>
    </row>
    <row r="55" spans="2:10" x14ac:dyDescent="0.25">
      <c r="B55" s="9" t="s">
        <v>28</v>
      </c>
      <c r="C55" s="7">
        <v>-1.8E-5</v>
      </c>
      <c r="D55" s="7">
        <v>1.0629999999999999E-3</v>
      </c>
      <c r="E55" s="23"/>
      <c r="F55" s="23"/>
      <c r="G55" s="7"/>
      <c r="H55" s="7"/>
      <c r="I55" s="23"/>
      <c r="J55" s="23"/>
    </row>
    <row r="56" spans="2:10" x14ac:dyDescent="0.25">
      <c r="B56" s="10" t="s">
        <v>39</v>
      </c>
      <c r="C56" s="33">
        <v>-2.3540000000000002E-3</v>
      </c>
      <c r="D56" s="12">
        <f>SUBTOTAL(109,D37:D55)</f>
        <v>1</v>
      </c>
      <c r="E56" s="52"/>
      <c r="F56" s="26"/>
      <c r="G56" s="33"/>
      <c r="H56" s="12"/>
      <c r="I56" s="35"/>
      <c r="J56" s="26"/>
    </row>
    <row r="57" spans="2:10" x14ac:dyDescent="0.25">
      <c r="B57" s="31" t="s">
        <v>35</v>
      </c>
      <c r="C57" s="51">
        <f>C26+E26+G26</f>
        <v>-5466.3499999999985</v>
      </c>
      <c r="D57" s="20"/>
      <c r="E57" s="53">
        <f>טבלה4[[#This Row],[התרומה לתשואה ינואר-מרץ 2025]]+I26+K26+M26</f>
        <v>-5466.3499999999985</v>
      </c>
      <c r="F57" s="20"/>
      <c r="G57" s="51">
        <f>טבלה4[[#This Row],[התרומה לתשואה ינואר-יוני 2025]]+O26+Q26+S26</f>
        <v>-5466.3499999999985</v>
      </c>
      <c r="H57" s="20"/>
      <c r="I57" s="53">
        <f>טבלה4[[#This Row],[התרומה לתשואה ינואר-ספטמבר 2025]]+U26+W26+Y26</f>
        <v>-5466.3499999999985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-4.3000000000000002E-5</v>
      </c>
      <c r="D59" s="16">
        <v>0.64075899999999997</v>
      </c>
      <c r="E59" s="23"/>
      <c r="F59" s="28"/>
      <c r="G59" s="7"/>
      <c r="H59" s="16"/>
      <c r="I59" s="23"/>
      <c r="J59" s="28"/>
    </row>
    <row r="60" spans="2:10" x14ac:dyDescent="0.25">
      <c r="B60" s="9" t="s">
        <v>31</v>
      </c>
      <c r="C60" s="7">
        <v>-2.4220000000000001E-3</v>
      </c>
      <c r="D60" s="8">
        <v>0.35924099999999998</v>
      </c>
      <c r="E60" s="23"/>
      <c r="F60" s="24"/>
      <c r="G60" s="7"/>
      <c r="H60" s="8"/>
      <c r="I60" s="23"/>
      <c r="J60" s="24"/>
    </row>
    <row r="61" spans="2:10" x14ac:dyDescent="0.25">
      <c r="B61" s="10" t="s">
        <v>39</v>
      </c>
      <c r="C61" s="33">
        <v>-2.3540000000000002E-3</v>
      </c>
      <c r="D61" s="12">
        <v>1</v>
      </c>
      <c r="E61" s="52"/>
      <c r="F61" s="26"/>
      <c r="G61" s="33"/>
      <c r="H61" s="12"/>
      <c r="I61" s="35"/>
      <c r="J61" s="26"/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-3.4889999999999999E-3</v>
      </c>
      <c r="D63" s="16">
        <v>0.87023200000000001</v>
      </c>
      <c r="E63" s="23"/>
      <c r="F63" s="28"/>
      <c r="G63" s="7"/>
      <c r="H63" s="16"/>
      <c r="I63" s="23"/>
      <c r="J63" s="28"/>
    </row>
    <row r="64" spans="2:10" x14ac:dyDescent="0.25">
      <c r="B64" s="9" t="s">
        <v>33</v>
      </c>
      <c r="C64" s="7">
        <v>1.2179999999999999E-3</v>
      </c>
      <c r="D64" s="8">
        <v>0.12976799999999999</v>
      </c>
      <c r="E64" s="23"/>
      <c r="F64" s="24"/>
      <c r="G64" s="7"/>
      <c r="H64" s="8"/>
      <c r="I64" s="23"/>
      <c r="J64" s="24"/>
    </row>
    <row r="65" spans="2:10" x14ac:dyDescent="0.25">
      <c r="B65" s="32" t="s">
        <v>39</v>
      </c>
      <c r="C65" s="33">
        <v>-2.3540000000000002E-3</v>
      </c>
      <c r="D65" s="34">
        <v>1</v>
      </c>
      <c r="E65" s="52"/>
      <c r="F65" s="36"/>
      <c r="G65" s="33"/>
      <c r="H65" s="34"/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9" t="s">
        <v>43</v>
      </c>
      <c r="C70" s="59"/>
      <c r="D70" s="59"/>
      <c r="E70" s="59"/>
      <c r="F70" s="59"/>
      <c r="G70" s="59"/>
      <c r="H70" s="59"/>
      <c r="I70" s="59"/>
      <c r="J70" s="59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2025-04-10T04:48:06Z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