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y1\תעשייה אווירית ציות\מזכירות\גיבוי עדי\אינטרנט\הוצאות ישירות המנוכות מחשבונות העמיתים\"/>
    </mc:Choice>
  </mc:AlternateContent>
  <bookViews>
    <workbookView xWindow="0" yWindow="0" windowWidth="20490" windowHeight="6510"/>
  </bookViews>
  <sheets>
    <sheet name="נספח 1" sheetId="5" r:id="rId1"/>
    <sheet name="נספח 2" sheetId="2" r:id="rId2"/>
    <sheet name="נספח 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G79" i="5" l="1"/>
  <c r="G119" i="5"/>
  <c r="G158" i="5"/>
  <c r="G41" i="5"/>
  <c r="A41" i="5"/>
  <c r="A83" i="5"/>
  <c r="A122" i="5"/>
  <c r="A161" i="5"/>
  <c r="H56" i="3"/>
  <c r="H46" i="3"/>
  <c r="H47" i="3"/>
  <c r="H15" i="3"/>
  <c r="H21" i="3"/>
  <c r="H20" i="3"/>
  <c r="H13" i="3"/>
  <c r="H12" i="3"/>
  <c r="H7" i="3"/>
  <c r="G76" i="5"/>
  <c r="G81" i="5" s="1"/>
  <c r="G22" i="5"/>
  <c r="G8" i="5"/>
  <c r="G116" i="5"/>
  <c r="G121" i="5" s="1"/>
  <c r="G43" i="5"/>
  <c r="G27" i="5"/>
  <c r="G26" i="5"/>
  <c r="G13" i="5"/>
  <c r="G9" i="5"/>
  <c r="G155" i="5"/>
  <c r="G160" i="5" s="1"/>
  <c r="H32" i="2"/>
  <c r="H17" i="2"/>
  <c r="H27" i="2"/>
  <c r="G17" i="5"/>
  <c r="G23" i="5"/>
  <c r="G29" i="5"/>
  <c r="H51" i="2"/>
  <c r="H22" i="3"/>
  <c r="G35" i="5" l="1"/>
  <c r="G40" i="5" s="1"/>
  <c r="G38" i="5"/>
</calcChain>
</file>

<file path=xl/sharedStrings.xml><?xml version="1.0" encoding="utf-8"?>
<sst xmlns="http://schemas.openxmlformats.org/spreadsheetml/2006/main" count="240" uniqueCount="120">
  <si>
    <t>נספח 1</t>
  </si>
  <si>
    <t>סך תשלומים הנובעים מהשקעה בקרנות השקעה</t>
  </si>
  <si>
    <t>נספח 2</t>
  </si>
  <si>
    <t>ברוקראז' - עמלות קנייה ומכירה בגין ביצוע עסקאות בניירות ערך סחירים</t>
  </si>
  <si>
    <t>צדדים קשורים</t>
  </si>
  <si>
    <t>(3) אחרים</t>
  </si>
  <si>
    <t>צדדים שאינם קשורים</t>
  </si>
  <si>
    <t>סך עמלות ברוקראז'</t>
  </si>
  <si>
    <t>עמלות קסטודיאן</t>
  </si>
  <si>
    <t>(1) קסטודיאן א'</t>
  </si>
  <si>
    <t>(2) קסטודיאן ב'</t>
  </si>
  <si>
    <t>סך עמלות קסטודיאן</t>
  </si>
  <si>
    <t>הוצאה הנובעת מהשקעה בזכויות מקרקעין</t>
  </si>
  <si>
    <t>(1) גוף/יחיד א'</t>
  </si>
  <si>
    <t>(2) גוף/יחיד ב'</t>
  </si>
  <si>
    <t>סך הוצאות הנובעות מהשקעה בזכויות מקרקעין</t>
  </si>
  <si>
    <t>נספח 3</t>
  </si>
  <si>
    <t>תשלום הנובע מהשקעה בקרנות השקעה</t>
  </si>
  <si>
    <t>סך הכל עמלות ניהול חיצוני</t>
  </si>
  <si>
    <t>אגודה שיתופית של עובדי התעשייה האווירית לניהול קופות גמל בע"מ</t>
  </si>
  <si>
    <t>אחרים</t>
  </si>
  <si>
    <t>כל המסלולים</t>
  </si>
  <si>
    <t xml:space="preserve"> אחרים</t>
  </si>
  <si>
    <t xml:space="preserve"> אי.בי.אי</t>
  </si>
  <si>
    <t xml:space="preserve"> מיטב-דש</t>
  </si>
  <si>
    <t>קסם סל ומוצרים</t>
  </si>
  <si>
    <t>הראל סל</t>
  </si>
  <si>
    <t>פסגות תעודות סל</t>
  </si>
  <si>
    <t xml:space="preserve"> קרן חוץ</t>
  </si>
  <si>
    <t>תשלום למנהל תיקים ישראלי</t>
  </si>
  <si>
    <t>(1)  גוף/יחיד א'</t>
  </si>
  <si>
    <t>סך תשלומים למנהלי תיקים ישראליים</t>
  </si>
  <si>
    <t>תשלום למנהל תיקים זר</t>
  </si>
  <si>
    <t>(2)  גוף/יחיד ב'</t>
  </si>
  <si>
    <t>(3)  אחרים</t>
  </si>
  <si>
    <t>סך תשלום למנהלי תיקים זרים</t>
  </si>
  <si>
    <t>תשלום בגין השקעה בקרנות נאמנות</t>
  </si>
  <si>
    <t>קרן נאמנות ישראלית</t>
  </si>
  <si>
    <t>(1)  מנהל קרנות א'</t>
  </si>
  <si>
    <t>(2)  מנהל קרנות ב'</t>
  </si>
  <si>
    <t>סך תשלומים בגין השקעה בקרנות נאמנות</t>
  </si>
  <si>
    <t>סך הוצאות הנובעות מהשקעה בניירות ערך לא סחירים או ממתן הלוואה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</si>
  <si>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</si>
  <si>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</si>
  <si>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</si>
  <si>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הכל עמלות והוצאות</t>
  </si>
  <si>
    <t>1. סה"כ עמלות קנייה ומכירה</t>
  </si>
  <si>
    <t>ב.סך עמלות קניה ומכירה לצדדים שאינם קשורים</t>
  </si>
  <si>
    <t>2.סה"כ  עמלות קסטודיאן</t>
  </si>
  <si>
    <t>א.סך עמלות קניה ומכירה לצדדים  קשורים</t>
  </si>
  <si>
    <t>א.סך עמלות קסטודיאן לצדדים  קשורים</t>
  </si>
  <si>
    <t>ב.סך עמלות קסטודיאן לצדדים שאינם  קשורים</t>
  </si>
  <si>
    <t>3.סה"כ מהשקעות לא סחירות</t>
  </si>
  <si>
    <t>פרויקטים לתשתיות</t>
  </si>
  <si>
    <t xml:space="preserve">א.סך הוצאות הנובעות מהשקעות בניירות ערך לא סחירים שאינםלצורך מימון </t>
  </si>
  <si>
    <t>ב.סך הוצאות הנובעות ממימון פרויקטים לתשתיות</t>
  </si>
  <si>
    <t>ג.סך הוצאות הנובעות מהשקעה בזכויות מקרקעין</t>
  </si>
  <si>
    <t>4.סה"כ עמלות ניהול חיצוני</t>
  </si>
  <si>
    <t>א.סך תשלומים הנובעים מהשקעה בקרנות השקעה בישראל</t>
  </si>
  <si>
    <t>ב.סך תשלומים הנובעים מהשקעה בקרנות השקעה בחו"ל</t>
  </si>
  <si>
    <t>ג.סך תשלומים למנהלי תיקים ישראלים בגין השקעה בחו"ל</t>
  </si>
  <si>
    <t>ד.סך תשלומים למנהלי תיקים זרים</t>
  </si>
  <si>
    <t>ה.סך תשלומים בגין השקעה בתעודות סל ישראליות</t>
  </si>
  <si>
    <t>ו.סך תשלומים בגין השקעה בתעודות סל זרות</t>
  </si>
  <si>
    <t xml:space="preserve">ז.סך תשלומים בגין השקעה בקרנות נאמנות ישראליות </t>
  </si>
  <si>
    <t xml:space="preserve">ח.סך תשלומים בגין השקעה בקרנות נאמנות זרות </t>
  </si>
  <si>
    <t>5.סה"כ הוצאות אחרות</t>
  </si>
  <si>
    <t>א.סך הוצאות בעד ניהול תביעות</t>
  </si>
  <si>
    <t xml:space="preserve">7.שיעור הוצאות ישירות </t>
  </si>
  <si>
    <t xml:space="preserve">HAMILTON L III </t>
  </si>
  <si>
    <t xml:space="preserve">HAMILTON L IX </t>
  </si>
  <si>
    <t>FRANKLIN TEMPLETON INVEST</t>
  </si>
  <si>
    <t>HENDERSON HORIZON - PAN E</t>
  </si>
  <si>
    <t xml:space="preserve">AMI OPPORT </t>
  </si>
  <si>
    <t>עו"ד אלתר</t>
  </si>
  <si>
    <t xml:space="preserve"> לידר דש</t>
  </si>
  <si>
    <t>PARTNERS</t>
  </si>
  <si>
    <t>I. S. F II</t>
  </si>
  <si>
    <t>קרן נוקד אקוויטי</t>
  </si>
  <si>
    <t>EDMOND DE ROTHSCHILD EURO</t>
  </si>
  <si>
    <t xml:space="preserve">ION ISRAEL </t>
  </si>
  <si>
    <t xml:space="preserve">קרן ספרה </t>
  </si>
  <si>
    <t>אלפא הזדמנויות</t>
  </si>
  <si>
    <t xml:space="preserve">הוצאה הנובעת מהשקעה בניירות ערך לא סחירים או ממתן הלוואה </t>
  </si>
  <si>
    <t>סךהוצאות בעד מתן משכנתאות</t>
  </si>
  <si>
    <t>ב.סך הוצאות בעד מתן משכנתאות</t>
  </si>
  <si>
    <t xml:space="preserve">א. שיעור סך ההוצאות הישירות שההוצאה בגינן מוגבלת לשיעורשל 0.25% </t>
  </si>
  <si>
    <t xml:space="preserve">אלפי ש"ח </t>
  </si>
  <si>
    <t>LOOL II VENTURE</t>
  </si>
  <si>
    <t xml:space="preserve"> BLUE ATLAN</t>
  </si>
  <si>
    <t>מיטב דש</t>
  </si>
  <si>
    <t>מיגדל</t>
  </si>
  <si>
    <t>בנק הפועלים</t>
  </si>
  <si>
    <t>DOVER</t>
  </si>
  <si>
    <t>טנא צמיחה</t>
  </si>
  <si>
    <t>Fortissimo  Fund V</t>
  </si>
  <si>
    <t>SCHRODER INTERN</t>
  </si>
  <si>
    <t>בנה"פ</t>
  </si>
  <si>
    <t>פרוט עמלות ניהול חיצוני לשנה המסתיימת ביום 31/12/2022</t>
  </si>
  <si>
    <t xml:space="preserve">פרוט עמלות והוצאות לשנה המסתיימת ביום 31/12/2022     </t>
  </si>
  <si>
    <t xml:space="preserve">סך התשלומים ששולמו בעד כל סוג של הוצאה ישירה לתקופה המסתיימת ביום 31/12/2022      </t>
  </si>
  <si>
    <t>INVESCO ZODIAC</t>
  </si>
  <si>
    <t>NOVA LUX GLB SEN LN-MBUSD</t>
  </si>
  <si>
    <t>דיסקונט</t>
  </si>
  <si>
    <t>סך הכל נכסים לסוף שנה קודמת</t>
  </si>
  <si>
    <t>סך הכל נכסים לסוף תקופה נוכחית</t>
  </si>
  <si>
    <t>מסלול לבני 60-50</t>
  </si>
  <si>
    <t>מסלול לבני 60 ומעלה</t>
  </si>
  <si>
    <t>מסלול לבני 50 ומטה</t>
  </si>
  <si>
    <r>
      <t>6.סה"כ הוצאות ישירות</t>
    </r>
    <r>
      <rPr>
        <sz val="12"/>
        <rFont val="David"/>
        <family val="2"/>
      </rPr>
      <t xml:space="preserve"> (סיכום סעיפים 1 עד 5)</t>
    </r>
  </si>
  <si>
    <t xml:space="preserve">    לפי התקנות (באחוזים) (סיכום סעיפים 3א, 4, 5ב חלקי סך הנכסים)</t>
  </si>
  <si>
    <t>ב. שיעור סך הוצאות ישירות מסך הנכסים הממוצעים לתקופה (באחוזים) *</t>
  </si>
  <si>
    <t>* כפי שמחושב בדוח השנתי לעמיתים.</t>
  </si>
  <si>
    <t>ה.סך תשלומים בגין השקעה בקרנות סל ישראליות</t>
  </si>
  <si>
    <t>ו.סך תשלומים בגין השקעה בקרנות סל זרות</t>
  </si>
  <si>
    <r>
      <t xml:space="preserve">6.סה"כ הוצאות ישירות </t>
    </r>
    <r>
      <rPr>
        <sz val="12"/>
        <rFont val="David"/>
        <family val="2"/>
      </rPr>
      <t>(סיכום סעיפים 1 עד 5)</t>
    </r>
  </si>
  <si>
    <t>ב. שיעור סך הוצאות ישירות מסך הנכסים הממוצעים לתקופה (באחוזים)*</t>
  </si>
  <si>
    <t>תשלום בגין השקעה בקרנות סל</t>
  </si>
  <si>
    <t>קרנות סל ישראלית</t>
  </si>
  <si>
    <t>קרן סל זרה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</si>
</sst>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9">
    <font>
      <sz val="10"/>
      <name val="Arial"/>
    </font>
    <font>
      <sz val="8"/>
      <name val="Arial"/>
      <family val="2"/>
    </font>
    <font>
      <b/>
      <u/>
      <sz val="12"/>
      <name val="David"/>
      <family val="2"/>
    </font>
    <font>
      <sz val="12"/>
      <name val="David"/>
      <family val="2"/>
    </font>
    <font>
      <b/>
      <u/>
      <sz val="14"/>
      <name val="David"/>
      <family val="2"/>
    </font>
    <font>
      <b/>
      <sz val="12"/>
      <name val="David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u/>
      <sz val="14"/>
      <name val="David"/>
      <family val="2"/>
      <charset val="177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</font>
    <font>
      <sz val="10"/>
      <color indexed="8"/>
      <name val="Ariel"/>
    </font>
    <font>
      <sz val="12"/>
      <color rgb="FFFF0000"/>
      <name val="David"/>
      <family val="2"/>
      <charset val="177"/>
    </font>
    <font>
      <sz val="12"/>
      <color rgb="FFFF0000"/>
      <name val="David"/>
      <family val="2"/>
    </font>
    <font>
      <sz val="10"/>
      <color rgb="FF000000"/>
      <name val="Ariel"/>
    </font>
    <font>
      <sz val="1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readingOrder="2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 readingOrder="2"/>
    </xf>
    <xf numFmtId="0" fontId="5" fillId="0" borderId="4" xfId="0" applyFont="1" applyBorder="1" applyAlignment="1">
      <alignment horizontal="right" readingOrder="2"/>
    </xf>
    <xf numFmtId="0" fontId="5" fillId="0" borderId="5" xfId="0" applyFont="1" applyBorder="1" applyAlignment="1">
      <alignment horizontal="right" readingOrder="2"/>
    </xf>
    <xf numFmtId="3" fontId="3" fillId="0" borderId="1" xfId="0" applyNumberFormat="1" applyFont="1" applyFill="1" applyBorder="1" applyAlignment="1">
      <alignment horizontal="center"/>
    </xf>
    <xf numFmtId="3" fontId="0" fillId="0" borderId="0" xfId="0" applyNumberFormat="1" applyFill="1"/>
    <xf numFmtId="3" fontId="9" fillId="0" borderId="0" xfId="0" applyNumberFormat="1" applyFont="1" applyFill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 applyProtection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0" fontId="10" fillId="0" borderId="0" xfId="0" applyFont="1"/>
    <xf numFmtId="3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4" fillId="0" borderId="0" xfId="1" applyFont="1" applyFill="1" applyAlignment="1">
      <alignment horizontal="right" vertical="center" readingOrder="2"/>
    </xf>
    <xf numFmtId="0" fontId="0" fillId="0" borderId="0" xfId="0" applyNumberFormat="1" applyFont="1" applyFill="1" applyBorder="1" applyAlignment="1" applyProtection="1">
      <alignment horizontal="right"/>
    </xf>
    <xf numFmtId="3" fontId="16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0" fontId="12" fillId="0" borderId="3" xfId="2" applyFont="1" applyFill="1" applyBorder="1" applyAlignment="1">
      <alignment horizontal="right"/>
    </xf>
    <xf numFmtId="0" fontId="12" fillId="0" borderId="4" xfId="2" applyFont="1" applyFill="1" applyBorder="1" applyAlignment="1">
      <alignment horizontal="right"/>
    </xf>
    <xf numFmtId="0" fontId="12" fillId="0" borderId="5" xfId="2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 readingOrder="2"/>
    </xf>
    <xf numFmtId="0" fontId="5" fillId="0" borderId="4" xfId="0" applyFont="1" applyBorder="1" applyAlignment="1">
      <alignment horizontal="right" readingOrder="2"/>
    </xf>
    <xf numFmtId="0" fontId="5" fillId="0" borderId="5" xfId="0" applyFont="1" applyBorder="1" applyAlignment="1">
      <alignment horizontal="right" readingOrder="2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6" xfId="0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6" xfId="0" applyFont="1" applyBorder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3" fillId="0" borderId="6" xfId="0" applyFont="1" applyBorder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3" fillId="0" borderId="6" xfId="0" applyFont="1" applyBorder="1" applyAlignment="1">
      <alignment horizontal="right" indent="2" readingOrder="2"/>
    </xf>
    <xf numFmtId="0" fontId="3" fillId="0" borderId="1" xfId="0" applyFont="1" applyBorder="1" applyAlignment="1">
      <alignment horizontal="right" indent="2" readingOrder="2"/>
    </xf>
    <xf numFmtId="0" fontId="12" fillId="0" borderId="6" xfId="0" applyFont="1" applyBorder="1" applyAlignment="1">
      <alignment horizontal="right" readingOrder="2"/>
    </xf>
    <xf numFmtId="0" fontId="12" fillId="0" borderId="1" xfId="0" applyFont="1" applyBorder="1" applyAlignment="1">
      <alignment horizontal="right" readingOrder="2"/>
    </xf>
    <xf numFmtId="0" fontId="5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1" fillId="0" borderId="6" xfId="0" applyFont="1" applyBorder="1" applyAlignment="1">
      <alignment horizontal="right" readingOrder="2"/>
    </xf>
    <xf numFmtId="0" fontId="11" fillId="0" borderId="1" xfId="0" applyFont="1" applyBorder="1" applyAlignment="1">
      <alignment horizontal="right" readingOrder="2"/>
    </xf>
    <xf numFmtId="0" fontId="3" fillId="0" borderId="6" xfId="0" applyFont="1" applyBorder="1" applyAlignment="1">
      <alignment readingOrder="2"/>
    </xf>
    <xf numFmtId="0" fontId="3" fillId="0" borderId="1" xfId="0" applyFont="1" applyBorder="1" applyAlignment="1">
      <alignment readingOrder="2"/>
    </xf>
    <xf numFmtId="0" fontId="3" fillId="0" borderId="3" xfId="0" applyFont="1" applyBorder="1" applyAlignment="1">
      <alignment horizontal="right" indent="2" readingOrder="2"/>
    </xf>
    <xf numFmtId="0" fontId="3" fillId="0" borderId="4" xfId="0" applyFont="1" applyBorder="1" applyAlignment="1">
      <alignment horizontal="right" indent="2" readingOrder="2"/>
    </xf>
    <xf numFmtId="0" fontId="3" fillId="0" borderId="5" xfId="0" applyFont="1" applyBorder="1" applyAlignment="1">
      <alignment horizontal="right" indent="2" readingOrder="2"/>
    </xf>
    <xf numFmtId="0" fontId="3" fillId="0" borderId="3" xfId="0" applyFont="1" applyBorder="1" applyAlignment="1">
      <alignment horizontal="center" readingOrder="2"/>
    </xf>
    <xf numFmtId="0" fontId="3" fillId="0" borderId="4" xfId="0" applyFont="1" applyBorder="1" applyAlignment="1">
      <alignment horizontal="center" readingOrder="2"/>
    </xf>
    <xf numFmtId="0" fontId="3" fillId="0" borderId="5" xfId="0" applyFont="1" applyBorder="1" applyAlignment="1">
      <alignment horizontal="center" readingOrder="2"/>
    </xf>
    <xf numFmtId="0" fontId="3" fillId="0" borderId="3" xfId="0" applyFont="1" applyBorder="1" applyAlignment="1">
      <alignment horizontal="right" readingOrder="2"/>
    </xf>
    <xf numFmtId="0" fontId="3" fillId="0" borderId="4" xfId="0" applyFont="1" applyBorder="1" applyAlignment="1">
      <alignment horizontal="right" readingOrder="2"/>
    </xf>
    <xf numFmtId="0" fontId="3" fillId="0" borderId="5" xfId="0" applyFont="1" applyBorder="1" applyAlignment="1">
      <alignment horizontal="right" readingOrder="2"/>
    </xf>
    <xf numFmtId="0" fontId="13" fillId="0" borderId="3" xfId="0" applyFont="1" applyBorder="1" applyAlignment="1">
      <alignment horizontal="right" readingOrder="2"/>
    </xf>
    <xf numFmtId="0" fontId="17" fillId="0" borderId="4" xfId="4" applyFont="1" applyFill="1" applyBorder="1" applyAlignment="1">
      <alignment horizontal="right" readingOrder="2"/>
    </xf>
    <xf numFmtId="0" fontId="17" fillId="0" borderId="5" xfId="4" applyFont="1" applyFill="1" applyBorder="1" applyAlignment="1">
      <alignment horizontal="right" readingOrder="2"/>
    </xf>
    <xf numFmtId="0" fontId="0" fillId="0" borderId="4" xfId="0" applyNumberFormat="1" applyFont="1" applyFill="1" applyBorder="1" applyAlignment="1" applyProtection="1">
      <alignment horizontal="right"/>
    </xf>
    <xf numFmtId="0" fontId="0" fillId="0" borderId="5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3" fillId="0" borderId="3" xfId="2" applyFont="1" applyBorder="1" applyAlignment="1">
      <alignment horizontal="right" readingOrder="2"/>
    </xf>
    <xf numFmtId="0" fontId="3" fillId="0" borderId="4" xfId="2" applyFont="1" applyBorder="1" applyAlignment="1">
      <alignment horizontal="right" readingOrder="2"/>
    </xf>
    <xf numFmtId="0" fontId="3" fillId="0" borderId="5" xfId="2" applyFont="1" applyBorder="1" applyAlignment="1">
      <alignment horizontal="right" readingOrder="2"/>
    </xf>
    <xf numFmtId="0" fontId="18" fillId="0" borderId="0" xfId="0" applyFont="1" applyBorder="1" applyAlignment="1">
      <alignment horizontal="right" readingOrder="2"/>
    </xf>
    <xf numFmtId="0" fontId="3" fillId="0" borderId="3" xfId="2" applyFont="1" applyBorder="1" applyAlignment="1">
      <alignment horizontal="right" readingOrder="2"/>
    </xf>
    <xf numFmtId="0" fontId="3" fillId="0" borderId="4" xfId="2" applyFont="1" applyBorder="1" applyAlignment="1">
      <alignment horizontal="right" readingOrder="2"/>
    </xf>
    <xf numFmtId="0" fontId="3" fillId="0" borderId="5" xfId="2" applyFont="1" applyBorder="1" applyAlignment="1">
      <alignment horizontal="right" readingOrder="2"/>
    </xf>
  </cellXfs>
  <cellStyles count="5">
    <cellStyle name="Normal" xfId="0" builtinId="0"/>
    <cellStyle name="Normal 2" xfId="1"/>
    <cellStyle name="Normal 3" xfId="2"/>
    <cellStyle name="Normal 35" xfId="3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493;&#1493;&#1506;&#1491;&#1514;%20&#1492;&#1513;&#1511;&#1506;&#1493;&#1514;%202022\&#1493;&#1493;&#1506;&#1491;&#1514;%20&#1492;&#1513;&#1511;&#1506;&#1493;&#1514;-&#1492;&#1493;&#1510;&#1488;&#1493;&#1514;%20&#1497;&#1513;&#1497;&#1512;&#1493;&#1514;%20&#1492;&#1502;&#1504;&#1493;&#1499;&#1493;&#1514;%20&#1502;&#1495;&#1513;&#1489;&#1493;&#1504;&#1493;&#1514;%20&#1492;&#1506;&#1502;&#1497;&#1514;&#1497;&#1501;%20&#1500;&#1514;&#1511;&#1493;&#1508;&#1492;%20&#1492;&#1502;&#1505;&#1514;&#1497;&#1497;&#1502;&#1514;%20&#1489;%2030.09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 refreshError="1"/>
      <sheetData sheetId="1" refreshError="1"/>
      <sheetData sheetId="2">
        <row r="52">
          <cell r="A52" t="str">
            <v>סך הכל נכסים לסוף שנה קודמת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rightToLeft="1" tabSelected="1" zoomScaleNormal="100" workbookViewId="0"/>
  </sheetViews>
  <sheetFormatPr defaultRowHeight="15.75"/>
  <cols>
    <col min="1" max="5" width="9.140625" style="2"/>
    <col min="6" max="6" width="19.5703125" style="2" customWidth="1"/>
    <col min="7" max="7" width="11.7109375" style="2" bestFit="1" customWidth="1"/>
    <col min="8" max="8" width="17" style="2" customWidth="1"/>
    <col min="9" max="16384" width="9.140625" style="2"/>
  </cols>
  <sheetData>
    <row r="1" spans="1:9">
      <c r="A1" s="1" t="s">
        <v>0</v>
      </c>
    </row>
    <row r="2" spans="1:9" ht="18.75">
      <c r="B2" s="3" t="s">
        <v>19</v>
      </c>
    </row>
    <row r="3" spans="1:9" ht="21.95" customHeight="1">
      <c r="A3" s="32" t="s">
        <v>100</v>
      </c>
      <c r="B3" s="3"/>
      <c r="C3" s="3"/>
      <c r="D3" s="3"/>
      <c r="E3" s="3"/>
      <c r="F3" s="3"/>
      <c r="G3" s="3"/>
      <c r="I3"/>
    </row>
    <row r="4" spans="1:9" ht="18.75">
      <c r="A4" s="3" t="s">
        <v>21</v>
      </c>
      <c r="B4"/>
      <c r="C4"/>
      <c r="D4"/>
      <c r="E4"/>
      <c r="F4"/>
      <c r="G4"/>
      <c r="H4"/>
    </row>
    <row r="5" spans="1:9" ht="16.5" thickBot="1"/>
    <row r="6" spans="1:9">
      <c r="A6" s="60"/>
      <c r="B6" s="61"/>
      <c r="C6" s="61"/>
      <c r="D6" s="61"/>
      <c r="E6" s="61"/>
      <c r="F6" s="62"/>
      <c r="G6" s="7" t="s">
        <v>87</v>
      </c>
    </row>
    <row r="7" spans="1:9">
      <c r="A7" s="52" t="s">
        <v>46</v>
      </c>
      <c r="B7" s="53"/>
      <c r="C7" s="53"/>
      <c r="D7" s="53"/>
      <c r="E7" s="53"/>
      <c r="F7" s="54"/>
      <c r="G7" s="6"/>
    </row>
    <row r="8" spans="1:9">
      <c r="A8" s="48" t="s">
        <v>49</v>
      </c>
      <c r="B8" s="49"/>
      <c r="C8" s="49"/>
      <c r="D8" s="49"/>
      <c r="E8" s="49"/>
      <c r="F8" s="49"/>
      <c r="G8" s="24">
        <f>G49+G92+G131</f>
        <v>5</v>
      </c>
    </row>
    <row r="9" spans="1:9">
      <c r="A9" s="48" t="s">
        <v>47</v>
      </c>
      <c r="B9" s="49"/>
      <c r="C9" s="49"/>
      <c r="D9" s="49"/>
      <c r="E9" s="49"/>
      <c r="F9" s="49"/>
      <c r="G9" s="24">
        <f>G50+G93+G132</f>
        <v>302</v>
      </c>
    </row>
    <row r="10" spans="1:9">
      <c r="A10" s="18"/>
      <c r="B10" s="19"/>
      <c r="C10" s="19"/>
      <c r="D10" s="19"/>
      <c r="E10" s="19"/>
      <c r="F10" s="20"/>
      <c r="G10" s="24"/>
    </row>
    <row r="11" spans="1:9">
      <c r="A11" s="52" t="s">
        <v>48</v>
      </c>
      <c r="B11" s="53"/>
      <c r="C11" s="53"/>
      <c r="D11" s="53"/>
      <c r="E11" s="53"/>
      <c r="F11" s="54"/>
      <c r="G11" s="24"/>
    </row>
    <row r="12" spans="1:9">
      <c r="A12" s="48" t="s">
        <v>50</v>
      </c>
      <c r="B12" s="49"/>
      <c r="C12" s="49"/>
      <c r="D12" s="49"/>
      <c r="E12" s="49"/>
      <c r="F12" s="49"/>
      <c r="G12" s="24"/>
    </row>
    <row r="13" spans="1:9">
      <c r="A13" s="48" t="s">
        <v>51</v>
      </c>
      <c r="B13" s="49"/>
      <c r="C13" s="49"/>
      <c r="D13" s="49"/>
      <c r="E13" s="49"/>
      <c r="F13" s="49"/>
      <c r="G13" s="24">
        <f>G54+G96+G135</f>
        <v>90</v>
      </c>
    </row>
    <row r="14" spans="1:9">
      <c r="A14" s="18"/>
      <c r="B14" s="19"/>
      <c r="C14" s="19"/>
      <c r="D14" s="19"/>
      <c r="E14" s="19"/>
      <c r="F14" s="20"/>
      <c r="G14" s="24"/>
    </row>
    <row r="15" spans="1:9">
      <c r="A15" s="52" t="s">
        <v>52</v>
      </c>
      <c r="B15" s="53"/>
      <c r="C15" s="53"/>
      <c r="D15" s="53"/>
      <c r="E15" s="53"/>
      <c r="F15" s="54"/>
      <c r="G15" s="24"/>
    </row>
    <row r="16" spans="1:9">
      <c r="A16" s="48" t="s">
        <v>54</v>
      </c>
      <c r="B16" s="49"/>
      <c r="C16" s="49"/>
      <c r="D16" s="49"/>
      <c r="E16" s="49"/>
      <c r="F16" s="49"/>
      <c r="G16" s="24"/>
    </row>
    <row r="17" spans="1:7">
      <c r="A17" s="58" t="s">
        <v>53</v>
      </c>
      <c r="B17" s="59"/>
      <c r="C17" s="59"/>
      <c r="D17" s="59"/>
      <c r="E17" s="59"/>
      <c r="F17" s="59"/>
      <c r="G17" s="24">
        <f>G58</f>
        <v>108</v>
      </c>
    </row>
    <row r="18" spans="1:7">
      <c r="A18" s="48" t="s">
        <v>55</v>
      </c>
      <c r="B18" s="49"/>
      <c r="C18" s="49"/>
      <c r="D18" s="49"/>
      <c r="E18" s="49"/>
      <c r="F18" s="49"/>
      <c r="G18" s="24"/>
    </row>
    <row r="19" spans="1:7">
      <c r="A19" s="48" t="s">
        <v>56</v>
      </c>
      <c r="B19" s="49"/>
      <c r="C19" s="49"/>
      <c r="D19" s="49"/>
      <c r="E19" s="49"/>
      <c r="F19" s="49"/>
      <c r="G19" s="24"/>
    </row>
    <row r="20" spans="1:7">
      <c r="A20" s="18"/>
      <c r="B20" s="19"/>
      <c r="C20" s="19"/>
      <c r="D20" s="19"/>
      <c r="E20" s="19"/>
      <c r="F20" s="20"/>
      <c r="G20" s="24"/>
    </row>
    <row r="21" spans="1:7">
      <c r="A21" s="52" t="s">
        <v>57</v>
      </c>
      <c r="B21" s="53"/>
      <c r="C21" s="53"/>
      <c r="D21" s="53"/>
      <c r="E21" s="53"/>
      <c r="F21" s="54"/>
      <c r="G21" s="24"/>
    </row>
    <row r="22" spans="1:7">
      <c r="A22" s="48" t="s">
        <v>58</v>
      </c>
      <c r="B22" s="49"/>
      <c r="C22" s="49"/>
      <c r="D22" s="49"/>
      <c r="E22" s="49"/>
      <c r="F22" s="49"/>
      <c r="G22" s="24">
        <f>G63</f>
        <v>1717</v>
      </c>
    </row>
    <row r="23" spans="1:7">
      <c r="A23" s="48" t="s">
        <v>59</v>
      </c>
      <c r="B23" s="49"/>
      <c r="C23" s="49"/>
      <c r="D23" s="49"/>
      <c r="E23" s="49"/>
      <c r="F23" s="49"/>
      <c r="G23" s="24">
        <f>G64</f>
        <v>1822</v>
      </c>
    </row>
    <row r="24" spans="1:7">
      <c r="A24" s="48" t="s">
        <v>60</v>
      </c>
      <c r="B24" s="49"/>
      <c r="C24" s="49"/>
      <c r="D24" s="49"/>
      <c r="E24" s="49"/>
      <c r="F24" s="49"/>
      <c r="G24" s="24"/>
    </row>
    <row r="25" spans="1:7">
      <c r="A25" s="48" t="s">
        <v>61</v>
      </c>
      <c r="B25" s="49"/>
      <c r="C25" s="49"/>
      <c r="D25" s="49"/>
      <c r="E25" s="49"/>
      <c r="F25" s="49"/>
      <c r="G25" s="24"/>
    </row>
    <row r="26" spans="1:7">
      <c r="A26" s="48" t="s">
        <v>113</v>
      </c>
      <c r="B26" s="49"/>
      <c r="C26" s="49"/>
      <c r="D26" s="49"/>
      <c r="E26" s="49"/>
      <c r="F26" s="49"/>
      <c r="G26" s="24">
        <f>G67+G107+G146</f>
        <v>24</v>
      </c>
    </row>
    <row r="27" spans="1:7">
      <c r="A27" s="48" t="s">
        <v>114</v>
      </c>
      <c r="B27" s="49"/>
      <c r="C27" s="49"/>
      <c r="D27" s="49"/>
      <c r="E27" s="49"/>
      <c r="F27" s="49"/>
      <c r="G27" s="24">
        <f>G68+G108+G147</f>
        <v>566</v>
      </c>
    </row>
    <row r="28" spans="1:7">
      <c r="A28" s="48" t="s">
        <v>64</v>
      </c>
      <c r="B28" s="49"/>
      <c r="C28" s="49"/>
      <c r="D28" s="49"/>
      <c r="E28" s="49"/>
      <c r="F28" s="49"/>
      <c r="G28" s="24"/>
    </row>
    <row r="29" spans="1:7">
      <c r="A29" s="48" t="s">
        <v>65</v>
      </c>
      <c r="B29" s="49"/>
      <c r="C29" s="49"/>
      <c r="D29" s="49"/>
      <c r="E29" s="49"/>
      <c r="F29" s="49"/>
      <c r="G29" s="24">
        <f>G70</f>
        <v>131</v>
      </c>
    </row>
    <row r="30" spans="1:7">
      <c r="A30" s="18"/>
      <c r="B30" s="19"/>
      <c r="C30" s="19"/>
      <c r="D30" s="19"/>
      <c r="E30" s="19"/>
      <c r="F30" s="20"/>
      <c r="G30" s="24"/>
    </row>
    <row r="31" spans="1:7">
      <c r="A31" s="52" t="s">
        <v>66</v>
      </c>
      <c r="B31" s="53"/>
      <c r="C31" s="53"/>
      <c r="D31" s="53"/>
      <c r="E31" s="53"/>
      <c r="F31" s="54"/>
      <c r="G31" s="24"/>
    </row>
    <row r="32" spans="1:7">
      <c r="A32" s="48" t="s">
        <v>67</v>
      </c>
      <c r="B32" s="49"/>
      <c r="C32" s="49"/>
      <c r="D32" s="49"/>
      <c r="E32" s="49"/>
      <c r="F32" s="49"/>
      <c r="G32" s="24"/>
    </row>
    <row r="33" spans="1:7">
      <c r="A33" s="48" t="s">
        <v>85</v>
      </c>
      <c r="B33" s="49"/>
      <c r="C33" s="49"/>
      <c r="D33" s="49"/>
      <c r="E33" s="49"/>
      <c r="F33" s="49"/>
      <c r="G33" s="24"/>
    </row>
    <row r="34" spans="1:7">
      <c r="A34" s="18"/>
      <c r="B34" s="19"/>
      <c r="C34" s="19"/>
      <c r="D34" s="19"/>
      <c r="E34" s="19"/>
      <c r="F34" s="20"/>
      <c r="G34" s="24"/>
    </row>
    <row r="35" spans="1:7">
      <c r="A35" s="52" t="s">
        <v>109</v>
      </c>
      <c r="B35" s="53"/>
      <c r="C35" s="53"/>
      <c r="D35" s="53"/>
      <c r="E35" s="53"/>
      <c r="F35" s="54"/>
      <c r="G35" s="24">
        <f>G76+G116+G155</f>
        <v>4765</v>
      </c>
    </row>
    <row r="36" spans="1:7">
      <c r="A36" s="21"/>
      <c r="B36" s="22"/>
      <c r="C36" s="22"/>
      <c r="D36" s="22"/>
      <c r="E36" s="22"/>
      <c r="F36" s="23"/>
      <c r="G36" s="24"/>
    </row>
    <row r="37" spans="1:7">
      <c r="A37" s="52" t="s">
        <v>68</v>
      </c>
      <c r="B37" s="53"/>
      <c r="C37" s="53"/>
      <c r="D37" s="53"/>
      <c r="E37" s="53"/>
      <c r="F37" s="54"/>
      <c r="G37" s="24"/>
    </row>
    <row r="38" spans="1:7" ht="15.75" customHeight="1">
      <c r="A38" s="83" t="s">
        <v>86</v>
      </c>
      <c r="B38" s="84"/>
      <c r="C38" s="84"/>
      <c r="D38" s="84"/>
      <c r="E38" s="84"/>
      <c r="F38" s="85"/>
      <c r="G38" s="44">
        <f>(G17+G22+G23+G26+G27+G29-192)/G41*100</f>
        <v>0.20677198041607908</v>
      </c>
    </row>
    <row r="39" spans="1:7">
      <c r="A39" s="83" t="s">
        <v>110</v>
      </c>
      <c r="B39" s="84"/>
      <c r="C39" s="84"/>
      <c r="D39" s="84"/>
      <c r="E39" s="84"/>
      <c r="F39" s="85"/>
      <c r="G39" s="44"/>
    </row>
    <row r="40" spans="1:7">
      <c r="A40" s="98" t="s">
        <v>111</v>
      </c>
      <c r="B40" s="99"/>
      <c r="C40" s="99"/>
      <c r="D40" s="99"/>
      <c r="E40" s="99"/>
      <c r="F40" s="100"/>
      <c r="G40" s="44">
        <f>G35/((G41+G43)/2)*100</f>
        <v>0.24079143318151427</v>
      </c>
    </row>
    <row r="41" spans="1:7">
      <c r="A41" s="45" t="str">
        <f>'[1]נספח 3'!$A$52</f>
        <v>סך הכל נכסים לסוף שנה קודמת</v>
      </c>
      <c r="B41" s="46"/>
      <c r="C41" s="46"/>
      <c r="D41" s="46"/>
      <c r="E41" s="46"/>
      <c r="F41" s="47"/>
      <c r="G41" s="36">
        <f>G83+G122+G161</f>
        <v>2019616</v>
      </c>
    </row>
    <row r="42" spans="1:7" hidden="1">
      <c r="A42" s="15"/>
      <c r="B42" s="16"/>
      <c r="C42" s="16"/>
      <c r="D42" s="16"/>
      <c r="E42" s="16"/>
      <c r="F42" s="17"/>
      <c r="G42" s="24"/>
    </row>
    <row r="43" spans="1:7" hidden="1">
      <c r="A43" s="45" t="s">
        <v>105</v>
      </c>
      <c r="B43" s="46"/>
      <c r="C43" s="46"/>
      <c r="D43" s="46"/>
      <c r="E43" s="46"/>
      <c r="F43" s="47"/>
      <c r="G43" s="36">
        <f>G85+G124+G163</f>
        <v>1938166</v>
      </c>
    </row>
    <row r="44" spans="1:7">
      <c r="A44" s="101" t="s">
        <v>112</v>
      </c>
      <c r="B44" s="12"/>
      <c r="C44" s="12"/>
      <c r="D44" s="12"/>
      <c r="E44" s="12"/>
      <c r="F44" s="12"/>
      <c r="G44" s="27"/>
    </row>
    <row r="45" spans="1:7">
      <c r="A45" s="12"/>
      <c r="B45" s="12"/>
      <c r="C45" s="12"/>
      <c r="D45" s="12"/>
      <c r="E45" s="12"/>
      <c r="F45" s="12"/>
      <c r="G45" s="13"/>
    </row>
    <row r="46" spans="1:7" ht="19.5" thickBot="1">
      <c r="A46" s="10" t="s">
        <v>106</v>
      </c>
      <c r="B46" s="10"/>
      <c r="C46" s="10"/>
      <c r="D46" s="10"/>
      <c r="E46" s="10"/>
      <c r="F46" s="10"/>
      <c r="G46" s="11"/>
    </row>
    <row r="47" spans="1:7">
      <c r="A47" s="55"/>
      <c r="B47" s="56"/>
      <c r="C47" s="56"/>
      <c r="D47" s="56"/>
      <c r="E47" s="56"/>
      <c r="F47" s="57"/>
      <c r="G47" s="8" t="s">
        <v>87</v>
      </c>
    </row>
    <row r="48" spans="1:7">
      <c r="A48" s="52" t="s">
        <v>46</v>
      </c>
      <c r="B48" s="53"/>
      <c r="C48" s="53"/>
      <c r="D48" s="53"/>
      <c r="E48" s="53"/>
      <c r="F48" s="54"/>
      <c r="G48" s="9"/>
    </row>
    <row r="49" spans="1:10">
      <c r="A49" s="48" t="s">
        <v>49</v>
      </c>
      <c r="B49" s="49"/>
      <c r="C49" s="49"/>
      <c r="D49" s="49"/>
      <c r="E49" s="49"/>
      <c r="F49" s="49"/>
      <c r="G49" s="36">
        <v>5</v>
      </c>
    </row>
    <row r="50" spans="1:10">
      <c r="A50" s="48" t="s">
        <v>47</v>
      </c>
      <c r="B50" s="49"/>
      <c r="C50" s="49"/>
      <c r="D50" s="49"/>
      <c r="E50" s="49"/>
      <c r="F50" s="49"/>
      <c r="G50" s="36">
        <v>286</v>
      </c>
    </row>
    <row r="51" spans="1:10">
      <c r="A51" s="18"/>
      <c r="B51" s="19"/>
      <c r="C51" s="19"/>
      <c r="D51" s="19"/>
      <c r="E51" s="19"/>
      <c r="F51" s="20"/>
      <c r="G51" s="36"/>
    </row>
    <row r="52" spans="1:10">
      <c r="A52" s="52" t="s">
        <v>48</v>
      </c>
      <c r="B52" s="53"/>
      <c r="C52" s="53"/>
      <c r="D52" s="53"/>
      <c r="E52" s="53"/>
      <c r="F52" s="54"/>
      <c r="G52" s="36"/>
    </row>
    <row r="53" spans="1:10">
      <c r="A53" s="48" t="s">
        <v>50</v>
      </c>
      <c r="B53" s="49"/>
      <c r="C53" s="49"/>
      <c r="D53" s="49"/>
      <c r="E53" s="49"/>
      <c r="F53" s="49"/>
      <c r="G53" s="36"/>
    </row>
    <row r="54" spans="1:10">
      <c r="A54" s="48" t="s">
        <v>51</v>
      </c>
      <c r="B54" s="49"/>
      <c r="C54" s="49"/>
      <c r="D54" s="49"/>
      <c r="E54" s="49"/>
      <c r="F54" s="49"/>
      <c r="G54" s="36">
        <v>83</v>
      </c>
    </row>
    <row r="55" spans="1:10">
      <c r="A55" s="18"/>
      <c r="B55" s="19"/>
      <c r="C55" s="19"/>
      <c r="D55" s="19"/>
      <c r="E55" s="19"/>
      <c r="F55" s="20"/>
      <c r="G55" s="36"/>
    </row>
    <row r="56" spans="1:10">
      <c r="A56" s="52" t="s">
        <v>52</v>
      </c>
      <c r="B56" s="53"/>
      <c r="C56" s="53"/>
      <c r="D56" s="53"/>
      <c r="E56" s="53"/>
      <c r="F56" s="54"/>
      <c r="G56" s="36"/>
    </row>
    <row r="57" spans="1:10">
      <c r="A57" s="48" t="s">
        <v>54</v>
      </c>
      <c r="B57" s="49"/>
      <c r="C57" s="49"/>
      <c r="D57" s="49"/>
      <c r="E57" s="49"/>
      <c r="F57" s="49"/>
      <c r="G57" s="36"/>
    </row>
    <row r="58" spans="1:10">
      <c r="A58" s="58" t="s">
        <v>53</v>
      </c>
      <c r="B58" s="59"/>
      <c r="C58" s="59"/>
      <c r="D58" s="59"/>
      <c r="E58" s="59"/>
      <c r="F58" s="59"/>
      <c r="G58" s="36">
        <v>108</v>
      </c>
    </row>
    <row r="59" spans="1:10">
      <c r="A59" s="48" t="s">
        <v>55</v>
      </c>
      <c r="B59" s="49"/>
      <c r="C59" s="49"/>
      <c r="D59" s="49"/>
      <c r="E59" s="49"/>
      <c r="F59" s="49"/>
      <c r="G59" s="36"/>
    </row>
    <row r="60" spans="1:10">
      <c r="A60" s="48" t="s">
        <v>56</v>
      </c>
      <c r="B60" s="49"/>
      <c r="C60" s="49"/>
      <c r="D60" s="49"/>
      <c r="E60" s="49"/>
      <c r="F60" s="49"/>
      <c r="G60" s="36"/>
    </row>
    <row r="61" spans="1:10">
      <c r="A61" s="18"/>
      <c r="B61" s="19"/>
      <c r="C61" s="19"/>
      <c r="D61" s="19"/>
      <c r="E61" s="19"/>
      <c r="F61" s="20"/>
      <c r="G61" s="36"/>
    </row>
    <row r="62" spans="1:10">
      <c r="A62" s="52" t="s">
        <v>57</v>
      </c>
      <c r="B62" s="53"/>
      <c r="C62" s="53"/>
      <c r="D62" s="53"/>
      <c r="E62" s="53"/>
      <c r="F62" s="54"/>
      <c r="G62" s="36"/>
    </row>
    <row r="63" spans="1:10">
      <c r="A63" s="48" t="s">
        <v>58</v>
      </c>
      <c r="B63" s="49"/>
      <c r="C63" s="49"/>
      <c r="D63" s="49"/>
      <c r="E63" s="49"/>
      <c r="F63" s="49"/>
      <c r="G63" s="36">
        <v>1717</v>
      </c>
      <c r="H63" s="38"/>
      <c r="I63"/>
      <c r="J63"/>
    </row>
    <row r="64" spans="1:10">
      <c r="A64" s="48" t="s">
        <v>59</v>
      </c>
      <c r="B64" s="49"/>
      <c r="C64" s="49"/>
      <c r="D64" s="49"/>
      <c r="E64" s="49"/>
      <c r="F64" s="49"/>
      <c r="G64" s="36">
        <v>1822</v>
      </c>
      <c r="H64" s="39"/>
      <c r="I64"/>
      <c r="J64"/>
    </row>
    <row r="65" spans="1:7">
      <c r="A65" s="48" t="s">
        <v>60</v>
      </c>
      <c r="B65" s="49"/>
      <c r="C65" s="49"/>
      <c r="D65" s="49"/>
      <c r="E65" s="49"/>
      <c r="F65" s="49"/>
      <c r="G65" s="36"/>
    </row>
    <row r="66" spans="1:7">
      <c r="A66" s="48" t="s">
        <v>61</v>
      </c>
      <c r="B66" s="49"/>
      <c r="C66" s="49"/>
      <c r="D66" s="49"/>
      <c r="E66" s="49"/>
      <c r="F66" s="49"/>
      <c r="G66" s="36"/>
    </row>
    <row r="67" spans="1:7">
      <c r="A67" s="48" t="s">
        <v>62</v>
      </c>
      <c r="B67" s="49"/>
      <c r="C67" s="49"/>
      <c r="D67" s="49"/>
      <c r="E67" s="49"/>
      <c r="F67" s="49"/>
      <c r="G67" s="36">
        <v>23</v>
      </c>
    </row>
    <row r="68" spans="1:7">
      <c r="A68" s="48" t="s">
        <v>63</v>
      </c>
      <c r="B68" s="49"/>
      <c r="C68" s="49"/>
      <c r="D68" s="49"/>
      <c r="E68" s="49"/>
      <c r="F68" s="49"/>
      <c r="G68" s="36">
        <v>533</v>
      </c>
    </row>
    <row r="69" spans="1:7">
      <c r="A69" s="48" t="s">
        <v>64</v>
      </c>
      <c r="B69" s="49"/>
      <c r="C69" s="49"/>
      <c r="D69" s="49"/>
      <c r="E69" s="49"/>
      <c r="F69" s="49"/>
      <c r="G69" s="36"/>
    </row>
    <row r="70" spans="1:7">
      <c r="A70" s="48" t="s">
        <v>65</v>
      </c>
      <c r="B70" s="49"/>
      <c r="C70" s="49"/>
      <c r="D70" s="49"/>
      <c r="E70" s="49"/>
      <c r="F70" s="49"/>
      <c r="G70" s="36">
        <v>131</v>
      </c>
    </row>
    <row r="71" spans="1:7">
      <c r="A71" s="50"/>
      <c r="B71" s="51"/>
      <c r="C71" s="51"/>
      <c r="D71" s="51"/>
      <c r="E71" s="51"/>
      <c r="F71" s="51"/>
      <c r="G71" s="36"/>
    </row>
    <row r="72" spans="1:7">
      <c r="A72" s="52" t="s">
        <v>66</v>
      </c>
      <c r="B72" s="53"/>
      <c r="C72" s="53"/>
      <c r="D72" s="53"/>
      <c r="E72" s="53"/>
      <c r="F72" s="54"/>
      <c r="G72" s="36"/>
    </row>
    <row r="73" spans="1:7">
      <c r="A73" s="48" t="s">
        <v>67</v>
      </c>
      <c r="B73" s="49"/>
      <c r="C73" s="49"/>
      <c r="D73" s="49"/>
      <c r="E73" s="49"/>
      <c r="F73" s="49"/>
      <c r="G73" s="36"/>
    </row>
    <row r="74" spans="1:7">
      <c r="A74" s="48" t="s">
        <v>85</v>
      </c>
      <c r="B74" s="49"/>
      <c r="C74" s="49"/>
      <c r="D74" s="49"/>
      <c r="E74" s="49"/>
      <c r="F74" s="49"/>
      <c r="G74" s="36"/>
    </row>
    <row r="75" spans="1:7">
      <c r="A75" s="50"/>
      <c r="B75" s="51"/>
      <c r="C75" s="51"/>
      <c r="D75" s="51"/>
      <c r="E75" s="51"/>
      <c r="F75" s="51"/>
      <c r="G75" s="36"/>
    </row>
    <row r="76" spans="1:7">
      <c r="A76" s="52" t="s">
        <v>115</v>
      </c>
      <c r="B76" s="53"/>
      <c r="C76" s="53"/>
      <c r="D76" s="53"/>
      <c r="E76" s="53"/>
      <c r="F76" s="54"/>
      <c r="G76" s="36">
        <f>G49+G50+G54+G58+G63+G64+G67+G68+G70</f>
        <v>4708</v>
      </c>
    </row>
    <row r="77" spans="1:7">
      <c r="A77" s="21"/>
      <c r="B77" s="22"/>
      <c r="C77" s="22"/>
      <c r="D77" s="22"/>
      <c r="E77" s="22"/>
      <c r="F77" s="23"/>
      <c r="G77" s="30"/>
    </row>
    <row r="78" spans="1:7">
      <c r="A78" s="52" t="s">
        <v>68</v>
      </c>
      <c r="B78" s="53"/>
      <c r="C78" s="53"/>
      <c r="D78" s="53"/>
      <c r="E78" s="53"/>
      <c r="F78" s="54"/>
      <c r="G78" s="30"/>
    </row>
    <row r="79" spans="1:7">
      <c r="A79" s="83" t="s">
        <v>86</v>
      </c>
      <c r="B79" s="84"/>
      <c r="C79" s="84"/>
      <c r="D79" s="84"/>
      <c r="E79" s="84"/>
      <c r="F79" s="85"/>
      <c r="G79" s="37">
        <f>(G58+G63+G64+G67+G68+G70-192)/G83*100</f>
        <v>0.22250143830903202</v>
      </c>
    </row>
    <row r="80" spans="1:7">
      <c r="A80" s="83" t="s">
        <v>110</v>
      </c>
      <c r="B80" s="84"/>
      <c r="C80" s="84"/>
      <c r="D80" s="84"/>
      <c r="E80" s="84"/>
      <c r="F80" s="85"/>
      <c r="G80" s="37"/>
    </row>
    <row r="81" spans="1:7">
      <c r="A81" s="98" t="s">
        <v>111</v>
      </c>
      <c r="B81" s="99"/>
      <c r="C81" s="99"/>
      <c r="D81" s="99"/>
      <c r="E81" s="99"/>
      <c r="F81" s="100"/>
      <c r="G81" s="37">
        <f>G76/((G83+G85)/2)*100</f>
        <v>0.25637472095152702</v>
      </c>
    </row>
    <row r="82" spans="1:7">
      <c r="A82" s="102"/>
      <c r="B82" s="103"/>
      <c r="C82" s="103"/>
      <c r="D82" s="103"/>
      <c r="E82" s="103"/>
      <c r="F82" s="104"/>
      <c r="G82" s="37"/>
    </row>
    <row r="83" spans="1:7">
      <c r="A83" s="45" t="str">
        <f>'[1]נספח 3'!$A$52</f>
        <v>סך הכל נכסים לסוף שנה קודמת</v>
      </c>
      <c r="B83" s="46"/>
      <c r="C83" s="46"/>
      <c r="D83" s="46"/>
      <c r="E83" s="46"/>
      <c r="F83" s="47"/>
      <c r="G83" s="34">
        <v>1861561</v>
      </c>
    </row>
    <row r="84" spans="1:7" hidden="1">
      <c r="A84" s="18"/>
      <c r="B84" s="19"/>
      <c r="C84" s="19"/>
      <c r="D84" s="19"/>
      <c r="E84" s="19"/>
      <c r="F84" s="20"/>
      <c r="G84" s="37"/>
    </row>
    <row r="85" spans="1:7" hidden="1">
      <c r="A85" s="45" t="s">
        <v>105</v>
      </c>
      <c r="B85" s="46"/>
      <c r="C85" s="46"/>
      <c r="D85" s="46"/>
      <c r="E85" s="46"/>
      <c r="F85" s="47"/>
      <c r="G85" s="34">
        <v>1811188</v>
      </c>
    </row>
    <row r="86" spans="1:7">
      <c r="A86" s="101" t="s">
        <v>112</v>
      </c>
      <c r="B86" s="12"/>
      <c r="C86" s="12"/>
      <c r="D86" s="12"/>
      <c r="E86" s="12"/>
      <c r="F86" s="12"/>
      <c r="G86" s="35"/>
    </row>
    <row r="87" spans="1:7">
      <c r="A87" s="101"/>
      <c r="B87" s="12"/>
      <c r="C87" s="12"/>
      <c r="D87" s="12"/>
      <c r="E87" s="12"/>
      <c r="F87" s="12"/>
      <c r="G87" s="35"/>
    </row>
    <row r="88" spans="1:7">
      <c r="A88" s="12"/>
      <c r="B88" s="12"/>
      <c r="C88" s="12"/>
      <c r="D88" s="12"/>
      <c r="E88" s="12"/>
      <c r="F88" s="12"/>
      <c r="G88" s="35"/>
    </row>
    <row r="89" spans="1:7" ht="19.5" thickBot="1">
      <c r="A89" s="10" t="s">
        <v>107</v>
      </c>
      <c r="B89" s="10"/>
      <c r="C89" s="10"/>
      <c r="D89" s="10"/>
      <c r="E89" s="10"/>
      <c r="F89" s="10"/>
      <c r="G89" s="11"/>
    </row>
    <row r="90" spans="1:7">
      <c r="A90" s="55"/>
      <c r="B90" s="56"/>
      <c r="C90" s="56"/>
      <c r="D90" s="56"/>
      <c r="E90" s="56"/>
      <c r="F90" s="57"/>
      <c r="G90" s="8" t="s">
        <v>87</v>
      </c>
    </row>
    <row r="91" spans="1:7">
      <c r="A91" s="52" t="s">
        <v>46</v>
      </c>
      <c r="B91" s="53"/>
      <c r="C91" s="53"/>
      <c r="D91" s="53"/>
      <c r="E91" s="53"/>
      <c r="F91" s="54"/>
      <c r="G91" s="9"/>
    </row>
    <row r="92" spans="1:7">
      <c r="A92" s="48" t="s">
        <v>49</v>
      </c>
      <c r="B92" s="49"/>
      <c r="C92" s="49"/>
      <c r="D92" s="49"/>
      <c r="E92" s="49"/>
      <c r="F92" s="49"/>
      <c r="G92" s="41"/>
    </row>
    <row r="93" spans="1:7">
      <c r="A93" s="48" t="s">
        <v>47</v>
      </c>
      <c r="B93" s="49"/>
      <c r="C93" s="49"/>
      <c r="D93" s="49"/>
      <c r="E93" s="49"/>
      <c r="F93" s="49"/>
      <c r="G93" s="36">
        <v>14</v>
      </c>
    </row>
    <row r="94" spans="1:7">
      <c r="A94" s="52" t="s">
        <v>48</v>
      </c>
      <c r="B94" s="53"/>
      <c r="C94" s="53"/>
      <c r="D94" s="53"/>
      <c r="E94" s="53"/>
      <c r="F94" s="54"/>
      <c r="G94" s="36"/>
    </row>
    <row r="95" spans="1:7">
      <c r="A95" s="48" t="s">
        <v>50</v>
      </c>
      <c r="B95" s="49"/>
      <c r="C95" s="49"/>
      <c r="D95" s="49"/>
      <c r="E95" s="49"/>
      <c r="F95" s="49"/>
      <c r="G95" s="36"/>
    </row>
    <row r="96" spans="1:7">
      <c r="A96" s="48" t="s">
        <v>51</v>
      </c>
      <c r="B96" s="49"/>
      <c r="C96" s="49"/>
      <c r="D96" s="49"/>
      <c r="E96" s="49"/>
      <c r="F96" s="49"/>
      <c r="G96" s="36">
        <v>5</v>
      </c>
    </row>
    <row r="97" spans="1:7">
      <c r="A97" s="52" t="s">
        <v>52</v>
      </c>
      <c r="B97" s="53"/>
      <c r="C97" s="53"/>
      <c r="D97" s="53"/>
      <c r="E97" s="53"/>
      <c r="F97" s="54"/>
      <c r="G97" s="30"/>
    </row>
    <row r="98" spans="1:7">
      <c r="A98" s="48" t="s">
        <v>54</v>
      </c>
      <c r="B98" s="49"/>
      <c r="C98" s="49"/>
      <c r="D98" s="49"/>
      <c r="E98" s="49"/>
      <c r="F98" s="49"/>
      <c r="G98" s="30"/>
    </row>
    <row r="99" spans="1:7">
      <c r="A99" s="58" t="s">
        <v>53</v>
      </c>
      <c r="B99" s="59"/>
      <c r="C99" s="59"/>
      <c r="D99" s="59"/>
      <c r="E99" s="59"/>
      <c r="F99" s="59"/>
      <c r="G99" s="34"/>
    </row>
    <row r="100" spans="1:7">
      <c r="A100" s="48" t="s">
        <v>55</v>
      </c>
      <c r="B100" s="49"/>
      <c r="C100" s="49"/>
      <c r="D100" s="49"/>
      <c r="E100" s="49"/>
      <c r="F100" s="49"/>
      <c r="G100" s="9"/>
    </row>
    <row r="101" spans="1:7">
      <c r="A101" s="48" t="s">
        <v>56</v>
      </c>
      <c r="B101" s="49"/>
      <c r="C101" s="49"/>
      <c r="D101" s="49"/>
      <c r="E101" s="49"/>
      <c r="F101" s="49"/>
      <c r="G101" s="9"/>
    </row>
    <row r="102" spans="1:7">
      <c r="A102" s="52" t="s">
        <v>57</v>
      </c>
      <c r="B102" s="53"/>
      <c r="C102" s="53"/>
      <c r="D102" s="53"/>
      <c r="E102" s="53"/>
      <c r="F102" s="54"/>
      <c r="G102" s="30"/>
    </row>
    <row r="103" spans="1:7">
      <c r="A103" s="48" t="s">
        <v>58</v>
      </c>
      <c r="B103" s="49"/>
      <c r="C103" s="49"/>
      <c r="D103" s="49"/>
      <c r="E103" s="49"/>
      <c r="F103" s="49"/>
      <c r="G103" s="34"/>
    </row>
    <row r="104" spans="1:7">
      <c r="A104" s="48" t="s">
        <v>59</v>
      </c>
      <c r="B104" s="49"/>
      <c r="C104" s="49"/>
      <c r="D104" s="49"/>
      <c r="E104" s="49"/>
      <c r="F104" s="49"/>
      <c r="G104" s="34"/>
    </row>
    <row r="105" spans="1:7">
      <c r="A105" s="48" t="s">
        <v>60</v>
      </c>
      <c r="B105" s="49"/>
      <c r="C105" s="49"/>
      <c r="D105" s="49"/>
      <c r="E105" s="49"/>
      <c r="F105" s="49"/>
      <c r="G105" s="9"/>
    </row>
    <row r="106" spans="1:7">
      <c r="A106" s="48" t="s">
        <v>61</v>
      </c>
      <c r="B106" s="49"/>
      <c r="C106" s="49"/>
      <c r="D106" s="49"/>
      <c r="E106" s="49"/>
      <c r="F106" s="49"/>
      <c r="G106" s="9"/>
    </row>
    <row r="107" spans="1:7">
      <c r="A107" s="48" t="s">
        <v>113</v>
      </c>
      <c r="B107" s="49"/>
      <c r="C107" s="49"/>
      <c r="D107" s="49"/>
      <c r="E107" s="49"/>
      <c r="F107" s="49"/>
      <c r="G107" s="34"/>
    </row>
    <row r="108" spans="1:7">
      <c r="A108" s="48" t="s">
        <v>114</v>
      </c>
      <c r="B108" s="49"/>
      <c r="C108" s="49"/>
      <c r="D108" s="49"/>
      <c r="E108" s="49"/>
      <c r="F108" s="49"/>
      <c r="G108" s="36">
        <v>22</v>
      </c>
    </row>
    <row r="109" spans="1:7">
      <c r="A109" s="48" t="s">
        <v>64</v>
      </c>
      <c r="B109" s="49"/>
      <c r="C109" s="49"/>
      <c r="D109" s="49"/>
      <c r="E109" s="49"/>
      <c r="F109" s="49"/>
      <c r="G109" s="36"/>
    </row>
    <row r="110" spans="1:7">
      <c r="A110" s="48" t="s">
        <v>65</v>
      </c>
      <c r="B110" s="49"/>
      <c r="C110" s="49"/>
      <c r="D110" s="49"/>
      <c r="E110" s="49"/>
      <c r="F110" s="49"/>
      <c r="G110" s="36"/>
    </row>
    <row r="111" spans="1:7">
      <c r="A111" s="50"/>
      <c r="B111" s="51"/>
      <c r="C111" s="51"/>
      <c r="D111" s="51"/>
      <c r="E111" s="51"/>
      <c r="F111" s="51"/>
      <c r="G111" s="36"/>
    </row>
    <row r="112" spans="1:7">
      <c r="A112" s="52" t="s">
        <v>66</v>
      </c>
      <c r="B112" s="53"/>
      <c r="C112" s="53"/>
      <c r="D112" s="53"/>
      <c r="E112" s="53"/>
      <c r="F112" s="54"/>
      <c r="G112" s="36"/>
    </row>
    <row r="113" spans="1:7">
      <c r="A113" s="48" t="s">
        <v>67</v>
      </c>
      <c r="B113" s="49"/>
      <c r="C113" s="49"/>
      <c r="D113" s="49"/>
      <c r="E113" s="49"/>
      <c r="F113" s="49"/>
      <c r="G113" s="36"/>
    </row>
    <row r="114" spans="1:7">
      <c r="A114" s="48" t="s">
        <v>85</v>
      </c>
      <c r="B114" s="49"/>
      <c r="C114" s="49"/>
      <c r="D114" s="49"/>
      <c r="E114" s="49"/>
      <c r="F114" s="49"/>
      <c r="G114" s="36"/>
    </row>
    <row r="115" spans="1:7">
      <c r="A115" s="50"/>
      <c r="B115" s="51"/>
      <c r="C115" s="51"/>
      <c r="D115" s="51"/>
      <c r="E115" s="51"/>
      <c r="F115" s="51"/>
      <c r="G115" s="36"/>
    </row>
    <row r="116" spans="1:7">
      <c r="A116" s="52" t="s">
        <v>115</v>
      </c>
      <c r="B116" s="53"/>
      <c r="C116" s="53"/>
      <c r="D116" s="53"/>
      <c r="E116" s="53"/>
      <c r="F116" s="54"/>
      <c r="G116" s="36">
        <f>G92+G93+G96+G99+G103+G104+G107+G108+G110</f>
        <v>41</v>
      </c>
    </row>
    <row r="117" spans="1:7">
      <c r="A117" s="21"/>
      <c r="B117" s="22"/>
      <c r="C117" s="22"/>
      <c r="D117" s="22"/>
      <c r="E117" s="22"/>
      <c r="F117" s="23"/>
      <c r="G117" s="36"/>
    </row>
    <row r="118" spans="1:7">
      <c r="A118" s="52" t="s">
        <v>68</v>
      </c>
      <c r="B118" s="53"/>
      <c r="C118" s="53"/>
      <c r="D118" s="53"/>
      <c r="E118" s="53"/>
      <c r="F118" s="54"/>
      <c r="G118" s="36"/>
    </row>
    <row r="119" spans="1:7">
      <c r="A119" s="83" t="s">
        <v>86</v>
      </c>
      <c r="B119" s="84"/>
      <c r="C119" s="84"/>
      <c r="D119" s="84"/>
      <c r="E119" s="84"/>
      <c r="F119" s="85"/>
      <c r="G119" s="43">
        <f>G108/G122*100</f>
        <v>1.5171681367106416E-2</v>
      </c>
    </row>
    <row r="120" spans="1:7">
      <c r="A120" s="83" t="s">
        <v>110</v>
      </c>
      <c r="B120" s="84"/>
      <c r="C120" s="84"/>
      <c r="D120" s="84"/>
      <c r="E120" s="84"/>
      <c r="F120" s="85"/>
      <c r="G120" s="43"/>
    </row>
    <row r="121" spans="1:7">
      <c r="A121" s="98" t="s">
        <v>116</v>
      </c>
      <c r="B121" s="99"/>
      <c r="C121" s="99"/>
      <c r="D121" s="99"/>
      <c r="E121" s="99"/>
      <c r="F121" s="100"/>
      <c r="G121" s="43">
        <f>G116/((G122+G124)/2)*100</f>
        <v>3.1498240708018994E-2</v>
      </c>
    </row>
    <row r="122" spans="1:7">
      <c r="A122" s="45" t="str">
        <f>'[1]נספח 3'!$A$52</f>
        <v>סך הכל נכסים לסוף שנה קודמת</v>
      </c>
      <c r="B122" s="46"/>
      <c r="C122" s="46"/>
      <c r="D122" s="46"/>
      <c r="E122" s="46"/>
      <c r="F122" s="47"/>
      <c r="G122" s="36">
        <v>145007</v>
      </c>
    </row>
    <row r="123" spans="1:7" hidden="1">
      <c r="A123" s="18"/>
      <c r="B123" s="19"/>
      <c r="C123" s="19"/>
      <c r="D123" s="19"/>
      <c r="E123" s="19"/>
      <c r="F123" s="20"/>
      <c r="G123" s="43"/>
    </row>
    <row r="124" spans="1:7" hidden="1">
      <c r="A124" s="45" t="s">
        <v>105</v>
      </c>
      <c r="B124" s="46"/>
      <c r="C124" s="46"/>
      <c r="D124" s="46"/>
      <c r="E124" s="46"/>
      <c r="F124" s="47"/>
      <c r="G124" s="36">
        <v>115325</v>
      </c>
    </row>
    <row r="125" spans="1:7">
      <c r="A125" s="101" t="s">
        <v>112</v>
      </c>
      <c r="B125" s="12"/>
      <c r="C125" s="12"/>
      <c r="D125" s="12"/>
      <c r="E125" s="12"/>
      <c r="F125" s="12"/>
      <c r="G125" s="35"/>
    </row>
    <row r="126" spans="1:7">
      <c r="A126" s="101"/>
      <c r="B126" s="12"/>
      <c r="C126" s="12"/>
      <c r="D126" s="12"/>
      <c r="E126" s="12"/>
      <c r="F126" s="12"/>
      <c r="G126" s="35"/>
    </row>
    <row r="127" spans="1:7">
      <c r="A127" s="12"/>
      <c r="B127" s="12"/>
      <c r="C127" s="12"/>
      <c r="D127" s="12"/>
      <c r="E127" s="12"/>
      <c r="F127" s="12"/>
      <c r="G127" s="28"/>
    </row>
    <row r="128" spans="1:7" ht="19.5" thickBot="1">
      <c r="A128" s="10" t="s">
        <v>108</v>
      </c>
      <c r="B128" s="10"/>
      <c r="C128" s="10"/>
      <c r="D128" s="10"/>
      <c r="E128" s="10"/>
      <c r="F128" s="10"/>
      <c r="G128" s="11"/>
    </row>
    <row r="129" spans="1:7">
      <c r="A129" s="55"/>
      <c r="B129" s="56"/>
      <c r="C129" s="56"/>
      <c r="D129" s="56"/>
      <c r="E129" s="56"/>
      <c r="F129" s="57"/>
      <c r="G129" s="8" t="s">
        <v>87</v>
      </c>
    </row>
    <row r="130" spans="1:7">
      <c r="A130" s="52" t="s">
        <v>46</v>
      </c>
      <c r="B130" s="53"/>
      <c r="C130" s="53"/>
      <c r="D130" s="53"/>
      <c r="E130" s="53"/>
      <c r="F130" s="54"/>
      <c r="G130" s="9"/>
    </row>
    <row r="131" spans="1:7">
      <c r="A131" s="48" t="s">
        <v>49</v>
      </c>
      <c r="B131" s="49"/>
      <c r="C131" s="49"/>
      <c r="D131" s="49"/>
      <c r="E131" s="49"/>
      <c r="F131" s="49"/>
      <c r="G131" s="9"/>
    </row>
    <row r="132" spans="1:7">
      <c r="A132" s="48" t="s">
        <v>47</v>
      </c>
      <c r="B132" s="49"/>
      <c r="C132" s="49"/>
      <c r="D132" s="49"/>
      <c r="E132" s="49"/>
      <c r="F132" s="49"/>
      <c r="G132" s="34">
        <v>2</v>
      </c>
    </row>
    <row r="133" spans="1:7">
      <c r="A133" s="52" t="s">
        <v>48</v>
      </c>
      <c r="B133" s="53"/>
      <c r="C133" s="53"/>
      <c r="D133" s="53"/>
      <c r="E133" s="53"/>
      <c r="F133" s="54"/>
      <c r="G133" s="34"/>
    </row>
    <row r="134" spans="1:7">
      <c r="A134" s="48" t="s">
        <v>50</v>
      </c>
      <c r="B134" s="49"/>
      <c r="C134" s="49"/>
      <c r="D134" s="49"/>
      <c r="E134" s="49"/>
      <c r="F134" s="49"/>
      <c r="G134" s="34"/>
    </row>
    <row r="135" spans="1:7">
      <c r="A135" s="48" t="s">
        <v>51</v>
      </c>
      <c r="B135" s="49"/>
      <c r="C135" s="49"/>
      <c r="D135" s="49"/>
      <c r="E135" s="49"/>
      <c r="F135" s="49"/>
      <c r="G135" s="34">
        <v>2</v>
      </c>
    </row>
    <row r="136" spans="1:7">
      <c r="A136" s="52" t="s">
        <v>52</v>
      </c>
      <c r="B136" s="53"/>
      <c r="C136" s="53"/>
      <c r="D136" s="53"/>
      <c r="E136" s="53"/>
      <c r="F136" s="54"/>
      <c r="G136" s="30"/>
    </row>
    <row r="137" spans="1:7">
      <c r="A137" s="48" t="s">
        <v>54</v>
      </c>
      <c r="B137" s="49"/>
      <c r="C137" s="49"/>
      <c r="D137" s="49"/>
      <c r="E137" s="49"/>
      <c r="F137" s="49"/>
      <c r="G137" s="30"/>
    </row>
    <row r="138" spans="1:7">
      <c r="A138" s="58" t="s">
        <v>53</v>
      </c>
      <c r="B138" s="59"/>
      <c r="C138" s="59"/>
      <c r="D138" s="59"/>
      <c r="E138" s="59"/>
      <c r="F138" s="59"/>
      <c r="G138" s="34"/>
    </row>
    <row r="139" spans="1:7">
      <c r="A139" s="48" t="s">
        <v>55</v>
      </c>
      <c r="B139" s="49"/>
      <c r="C139" s="49"/>
      <c r="D139" s="49"/>
      <c r="E139" s="49"/>
      <c r="F139" s="49"/>
      <c r="G139" s="9"/>
    </row>
    <row r="140" spans="1:7">
      <c r="A140" s="48" t="s">
        <v>56</v>
      </c>
      <c r="B140" s="49"/>
      <c r="C140" s="49"/>
      <c r="D140" s="49"/>
      <c r="E140" s="49"/>
      <c r="F140" s="49"/>
      <c r="G140" s="9"/>
    </row>
    <row r="141" spans="1:7">
      <c r="A141" s="52" t="s">
        <v>57</v>
      </c>
      <c r="B141" s="53"/>
      <c r="C141" s="53"/>
      <c r="D141" s="53"/>
      <c r="E141" s="53"/>
      <c r="F141" s="54"/>
      <c r="G141" s="30"/>
    </row>
    <row r="142" spans="1:7">
      <c r="A142" s="48" t="s">
        <v>58</v>
      </c>
      <c r="B142" s="49"/>
      <c r="C142" s="49"/>
      <c r="D142" s="49"/>
      <c r="E142" s="49"/>
      <c r="F142" s="49"/>
      <c r="G142" s="34"/>
    </row>
    <row r="143" spans="1:7">
      <c r="A143" s="48" t="s">
        <v>59</v>
      </c>
      <c r="B143" s="49"/>
      <c r="C143" s="49"/>
      <c r="D143" s="49"/>
      <c r="E143" s="49"/>
      <c r="F143" s="49"/>
      <c r="G143" s="34"/>
    </row>
    <row r="144" spans="1:7">
      <c r="A144" s="48" t="s">
        <v>60</v>
      </c>
      <c r="B144" s="49"/>
      <c r="C144" s="49"/>
      <c r="D144" s="49"/>
      <c r="E144" s="49"/>
      <c r="F144" s="49"/>
      <c r="G144" s="9"/>
    </row>
    <row r="145" spans="1:7">
      <c r="A145" s="48" t="s">
        <v>61</v>
      </c>
      <c r="B145" s="49"/>
      <c r="C145" s="49"/>
      <c r="D145" s="49"/>
      <c r="E145" s="49"/>
      <c r="F145" s="49"/>
      <c r="G145" s="9"/>
    </row>
    <row r="146" spans="1:7">
      <c r="A146" s="48" t="s">
        <v>113</v>
      </c>
      <c r="B146" s="49"/>
      <c r="C146" s="49"/>
      <c r="D146" s="49"/>
      <c r="E146" s="49"/>
      <c r="F146" s="49"/>
      <c r="G146" s="34">
        <v>1</v>
      </c>
    </row>
    <row r="147" spans="1:7">
      <c r="A147" s="48" t="s">
        <v>114</v>
      </c>
      <c r="B147" s="49"/>
      <c r="C147" s="49"/>
      <c r="D147" s="49"/>
      <c r="E147" s="49"/>
      <c r="F147" s="49"/>
      <c r="G147" s="34">
        <v>11</v>
      </c>
    </row>
    <row r="148" spans="1:7">
      <c r="A148" s="48" t="s">
        <v>64</v>
      </c>
      <c r="B148" s="49"/>
      <c r="C148" s="49"/>
      <c r="D148" s="49"/>
      <c r="E148" s="49"/>
      <c r="F148" s="49"/>
      <c r="G148" s="9"/>
    </row>
    <row r="149" spans="1:7">
      <c r="A149" s="48" t="s">
        <v>65</v>
      </c>
      <c r="B149" s="49"/>
      <c r="C149" s="49"/>
      <c r="D149" s="49"/>
      <c r="E149" s="49"/>
      <c r="F149" s="49"/>
      <c r="G149" s="34"/>
    </row>
    <row r="150" spans="1:7">
      <c r="A150" s="50"/>
      <c r="B150" s="51"/>
      <c r="C150" s="51"/>
      <c r="D150" s="51"/>
      <c r="E150" s="51"/>
      <c r="F150" s="51"/>
      <c r="G150" s="34"/>
    </row>
    <row r="151" spans="1:7">
      <c r="A151" s="52" t="s">
        <v>66</v>
      </c>
      <c r="B151" s="53"/>
      <c r="C151" s="53"/>
      <c r="D151" s="53"/>
      <c r="E151" s="53"/>
      <c r="F151" s="54"/>
      <c r="G151" s="31"/>
    </row>
    <row r="152" spans="1:7">
      <c r="A152" s="48" t="s">
        <v>67</v>
      </c>
      <c r="B152" s="49"/>
      <c r="C152" s="49"/>
      <c r="D152" s="49"/>
      <c r="E152" s="49"/>
      <c r="F152" s="49"/>
      <c r="G152" s="34"/>
    </row>
    <row r="153" spans="1:7">
      <c r="A153" s="48" t="s">
        <v>85</v>
      </c>
      <c r="B153" s="49"/>
      <c r="C153" s="49"/>
      <c r="D153" s="49"/>
      <c r="E153" s="49"/>
      <c r="F153" s="49"/>
      <c r="G153" s="34"/>
    </row>
    <row r="154" spans="1:7">
      <c r="A154" s="50"/>
      <c r="B154" s="51"/>
      <c r="C154" s="51"/>
      <c r="D154" s="51"/>
      <c r="E154" s="51"/>
      <c r="F154" s="51"/>
      <c r="G154" s="31"/>
    </row>
    <row r="155" spans="1:7">
      <c r="A155" s="52" t="s">
        <v>109</v>
      </c>
      <c r="B155" s="53"/>
      <c r="C155" s="53"/>
      <c r="D155" s="53"/>
      <c r="E155" s="53"/>
      <c r="F155" s="54"/>
      <c r="G155" s="34">
        <f>G132+G135+G138+G142+G143+G146+G147+G149</f>
        <v>16</v>
      </c>
    </row>
    <row r="156" spans="1:7">
      <c r="A156" s="21"/>
      <c r="B156" s="22"/>
      <c r="C156" s="22"/>
      <c r="D156" s="22"/>
      <c r="E156" s="22"/>
      <c r="F156" s="23"/>
      <c r="G156" s="34"/>
    </row>
    <row r="157" spans="1:7">
      <c r="A157" s="52" t="s">
        <v>68</v>
      </c>
      <c r="B157" s="53"/>
      <c r="C157" s="53"/>
      <c r="D157" s="53"/>
      <c r="E157" s="53"/>
      <c r="F157" s="54"/>
      <c r="G157" s="34"/>
    </row>
    <row r="158" spans="1:7">
      <c r="A158" s="83" t="s">
        <v>86</v>
      </c>
      <c r="B158" s="84"/>
      <c r="C158" s="84"/>
      <c r="D158" s="84"/>
      <c r="E158" s="84"/>
      <c r="F158" s="85"/>
      <c r="G158" s="37">
        <f>(G146+G147)/G161*100</f>
        <v>9.1968117719190681E-2</v>
      </c>
    </row>
    <row r="159" spans="1:7">
      <c r="A159" s="83" t="s">
        <v>110</v>
      </c>
      <c r="B159" s="84"/>
      <c r="C159" s="84"/>
      <c r="D159" s="84"/>
      <c r="E159" s="84"/>
      <c r="F159" s="85"/>
      <c r="G159" s="42"/>
    </row>
    <row r="160" spans="1:7">
      <c r="A160" s="98" t="s">
        <v>111</v>
      </c>
      <c r="B160" s="99"/>
      <c r="C160" s="99"/>
      <c r="D160" s="99"/>
      <c r="E160" s="99"/>
      <c r="F160" s="100"/>
      <c r="G160" s="37">
        <f>G155/((G161+G163)/2)*100</f>
        <v>0.12954941095502207</v>
      </c>
    </row>
    <row r="161" spans="1:7">
      <c r="A161" s="45" t="str">
        <f>'[1]נספח 3'!$A$52</f>
        <v>סך הכל נכסים לסוף שנה קודמת</v>
      </c>
      <c r="B161" s="46"/>
      <c r="C161" s="46"/>
      <c r="D161" s="46"/>
      <c r="E161" s="46"/>
      <c r="F161" s="47"/>
      <c r="G161" s="34">
        <v>13048</v>
      </c>
    </row>
    <row r="162" spans="1:7" hidden="1">
      <c r="A162" s="48"/>
      <c r="B162" s="49"/>
      <c r="C162" s="49"/>
      <c r="D162" s="49"/>
      <c r="E162" s="49"/>
      <c r="F162" s="49"/>
      <c r="G162" s="37"/>
    </row>
    <row r="163" spans="1:7" hidden="1">
      <c r="A163" s="45" t="s">
        <v>105</v>
      </c>
      <c r="B163" s="46"/>
      <c r="C163" s="46"/>
      <c r="D163" s="46"/>
      <c r="E163" s="46"/>
      <c r="F163" s="47"/>
      <c r="G163" s="34">
        <v>11653</v>
      </c>
    </row>
    <row r="164" spans="1:7">
      <c r="A164" s="101" t="s">
        <v>112</v>
      </c>
      <c r="B164" s="11"/>
      <c r="C164" s="11"/>
      <c r="D164" s="11"/>
      <c r="E164" s="11"/>
      <c r="F164" s="11"/>
      <c r="G164" s="11"/>
    </row>
  </sheetData>
  <mergeCells count="131">
    <mergeCell ref="A41:F41"/>
    <mergeCell ref="A160:F160"/>
    <mergeCell ref="A162:F162"/>
    <mergeCell ref="A163:F163"/>
    <mergeCell ref="A153:F153"/>
    <mergeCell ref="A154:F154"/>
    <mergeCell ref="A155:F155"/>
    <mergeCell ref="A157:F157"/>
    <mergeCell ref="A158:F158"/>
    <mergeCell ref="A159:F159"/>
    <mergeCell ref="A161:F161"/>
    <mergeCell ref="A147:F147"/>
    <mergeCell ref="A148:F148"/>
    <mergeCell ref="A149:F149"/>
    <mergeCell ref="A150:F150"/>
    <mergeCell ref="A151:F151"/>
    <mergeCell ref="A152:F152"/>
    <mergeCell ref="A141:F141"/>
    <mergeCell ref="A142:F142"/>
    <mergeCell ref="A143:F143"/>
    <mergeCell ref="A144:F144"/>
    <mergeCell ref="A145:F145"/>
    <mergeCell ref="A146:F146"/>
    <mergeCell ref="A133:F133"/>
    <mergeCell ref="A24:F24"/>
    <mergeCell ref="A31:F31"/>
    <mergeCell ref="A49:F49"/>
    <mergeCell ref="A83:F83"/>
    <mergeCell ref="A57:F57"/>
    <mergeCell ref="A50:F50"/>
    <mergeCell ref="A62:F62"/>
    <mergeCell ref="A129:F129"/>
    <mergeCell ref="A130:F130"/>
    <mergeCell ref="A131:F131"/>
    <mergeCell ref="A132:F132"/>
    <mergeCell ref="A38:F38"/>
    <mergeCell ref="A52:F52"/>
    <mergeCell ref="A134:F134"/>
    <mergeCell ref="A135:F135"/>
    <mergeCell ref="A101:F101"/>
    <mergeCell ref="A102:F102"/>
    <mergeCell ref="A93:F93"/>
    <mergeCell ref="A98:F98"/>
    <mergeCell ref="A136:F136"/>
    <mergeCell ref="A137:F137"/>
    <mergeCell ref="A43:F43"/>
    <mergeCell ref="A53:F53"/>
    <mergeCell ref="A54:F54"/>
    <mergeCell ref="A56:F56"/>
    <mergeCell ref="A69:F69"/>
    <mergeCell ref="A67:F67"/>
    <mergeCell ref="A74:F74"/>
    <mergeCell ref="A64:F64"/>
    <mergeCell ref="A6:F6"/>
    <mergeCell ref="A21:F21"/>
    <mergeCell ref="A22:F22"/>
    <mergeCell ref="A23:F23"/>
    <mergeCell ref="A8:F8"/>
    <mergeCell ref="A65:F65"/>
    <mergeCell ref="A47:F47"/>
    <mergeCell ref="A48:F48"/>
    <mergeCell ref="A63:F63"/>
    <mergeCell ref="A7:F7"/>
    <mergeCell ref="A138:F138"/>
    <mergeCell ref="A139:F139"/>
    <mergeCell ref="A140:F140"/>
    <mergeCell ref="A18:F18"/>
    <mergeCell ref="A40:F40"/>
    <mergeCell ref="A76:F76"/>
    <mergeCell ref="A78:F78"/>
    <mergeCell ref="A70:F70"/>
    <mergeCell ref="A72:F72"/>
    <mergeCell ref="A60:F60"/>
    <mergeCell ref="A9:F9"/>
    <mergeCell ref="A11:F11"/>
    <mergeCell ref="A13:F13"/>
    <mergeCell ref="A16:F16"/>
    <mergeCell ref="A58:F58"/>
    <mergeCell ref="A59:F59"/>
    <mergeCell ref="A17:F17"/>
    <mergeCell ref="A12:F12"/>
    <mergeCell ref="A15:F15"/>
    <mergeCell ref="A33:F33"/>
    <mergeCell ref="A32:F32"/>
    <mergeCell ref="A25:F25"/>
    <mergeCell ref="A35:F35"/>
    <mergeCell ref="A37:F37"/>
    <mergeCell ref="A19:F19"/>
    <mergeCell ref="A26:F26"/>
    <mergeCell ref="A27:F27"/>
    <mergeCell ref="A28:F28"/>
    <mergeCell ref="A29:F29"/>
    <mergeCell ref="A71:F71"/>
    <mergeCell ref="A75:F75"/>
    <mergeCell ref="A68:F68"/>
    <mergeCell ref="A66:F66"/>
    <mergeCell ref="A108:F108"/>
    <mergeCell ref="A99:F99"/>
    <mergeCell ref="A94:F94"/>
    <mergeCell ref="A91:F91"/>
    <mergeCell ref="A92:F92"/>
    <mergeCell ref="A109:F109"/>
    <mergeCell ref="A103:F103"/>
    <mergeCell ref="A39:F39"/>
    <mergeCell ref="A80:F80"/>
    <mergeCell ref="A81:F81"/>
    <mergeCell ref="A85:F85"/>
    <mergeCell ref="A79:F79"/>
    <mergeCell ref="A73:F73"/>
    <mergeCell ref="A90:F90"/>
    <mergeCell ref="A100:F100"/>
    <mergeCell ref="A121:F121"/>
    <mergeCell ref="A122:F122"/>
    <mergeCell ref="A95:F95"/>
    <mergeCell ref="A96:F96"/>
    <mergeCell ref="A97:F97"/>
    <mergeCell ref="A118:F118"/>
    <mergeCell ref="A104:F104"/>
    <mergeCell ref="A105:F105"/>
    <mergeCell ref="A106:F106"/>
    <mergeCell ref="A107:F107"/>
    <mergeCell ref="A124:F124"/>
    <mergeCell ref="A110:F110"/>
    <mergeCell ref="A111:F111"/>
    <mergeCell ref="A112:F112"/>
    <mergeCell ref="A115:F115"/>
    <mergeCell ref="A116:F116"/>
    <mergeCell ref="A113:F113"/>
    <mergeCell ref="A114:F114"/>
    <mergeCell ref="A119:F119"/>
    <mergeCell ref="A120:F120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rightToLeft="1" topLeftCell="A40" zoomScaleNormal="100" workbookViewId="0">
      <selection activeCell="G55" sqref="G55"/>
    </sheetView>
  </sheetViews>
  <sheetFormatPr defaultRowHeight="15.75"/>
  <cols>
    <col min="1" max="16384" width="9.140625" style="2"/>
  </cols>
  <sheetData>
    <row r="1" spans="1:8">
      <c r="A1" s="1" t="s">
        <v>2</v>
      </c>
    </row>
    <row r="2" spans="1:8" ht="21.95" customHeight="1">
      <c r="A2" s="3" t="s">
        <v>19</v>
      </c>
      <c r="B2" s="3"/>
      <c r="E2" s="3"/>
      <c r="F2" s="3"/>
    </row>
    <row r="3" spans="1:8" ht="21.95" customHeight="1">
      <c r="A3" s="32" t="s">
        <v>99</v>
      </c>
      <c r="B3" s="3"/>
      <c r="E3" s="3"/>
      <c r="F3" s="3"/>
    </row>
    <row r="4" spans="1:8" ht="19.5" thickBot="1">
      <c r="A4" s="3" t="s">
        <v>21</v>
      </c>
    </row>
    <row r="5" spans="1:8">
      <c r="A5" s="71"/>
      <c r="B5" s="72"/>
      <c r="C5" s="72"/>
      <c r="D5" s="72"/>
      <c r="E5" s="72"/>
      <c r="F5" s="72"/>
      <c r="G5" s="72"/>
      <c r="H5" s="7" t="s">
        <v>87</v>
      </c>
    </row>
    <row r="6" spans="1:8">
      <c r="A6" s="63" t="s">
        <v>3</v>
      </c>
      <c r="B6" s="64"/>
      <c r="C6" s="64"/>
      <c r="D6" s="64"/>
      <c r="E6" s="64"/>
      <c r="F6" s="64"/>
      <c r="G6" s="64"/>
      <c r="H6" s="6"/>
    </row>
    <row r="7" spans="1:8">
      <c r="A7" s="52" t="s">
        <v>4</v>
      </c>
      <c r="B7" s="53"/>
      <c r="C7" s="53"/>
      <c r="D7" s="53"/>
      <c r="E7" s="53"/>
      <c r="F7" s="53"/>
      <c r="G7" s="54"/>
      <c r="H7" s="6"/>
    </row>
    <row r="8" spans="1:8">
      <c r="A8" s="73" t="s">
        <v>23</v>
      </c>
      <c r="B8" s="74"/>
      <c r="C8" s="74"/>
      <c r="D8" s="74"/>
      <c r="E8" s="74"/>
      <c r="F8" s="74"/>
      <c r="G8" s="74"/>
      <c r="H8" s="24">
        <v>3</v>
      </c>
    </row>
    <row r="9" spans="1:8">
      <c r="A9" s="75" t="s">
        <v>90</v>
      </c>
      <c r="B9" s="76"/>
      <c r="C9" s="76"/>
      <c r="D9" s="76"/>
      <c r="E9" s="76"/>
      <c r="F9" s="76"/>
      <c r="G9" s="76"/>
      <c r="H9" s="24">
        <v>2</v>
      </c>
    </row>
    <row r="10" spans="1:8">
      <c r="A10" s="52" t="s">
        <v>6</v>
      </c>
      <c r="B10" s="53"/>
      <c r="C10" s="53"/>
      <c r="D10" s="53"/>
      <c r="E10" s="53"/>
      <c r="F10" s="53"/>
      <c r="G10" s="54"/>
      <c r="H10" s="24"/>
    </row>
    <row r="11" spans="1:8">
      <c r="A11" s="73" t="s">
        <v>97</v>
      </c>
      <c r="B11" s="74"/>
      <c r="C11" s="74"/>
      <c r="D11" s="74"/>
      <c r="E11" s="74"/>
      <c r="F11" s="74"/>
      <c r="G11" s="74"/>
      <c r="H11" s="24">
        <v>287</v>
      </c>
    </row>
    <row r="12" spans="1:8">
      <c r="A12" s="65" t="s">
        <v>24</v>
      </c>
      <c r="B12" s="66"/>
      <c r="C12" s="66"/>
      <c r="D12" s="66"/>
      <c r="E12" s="66"/>
      <c r="F12" s="66"/>
      <c r="G12" s="66"/>
      <c r="H12" s="24">
        <v>2</v>
      </c>
    </row>
    <row r="13" spans="1:8">
      <c r="A13" s="73" t="s">
        <v>23</v>
      </c>
      <c r="B13" s="74"/>
      <c r="C13" s="74"/>
      <c r="D13" s="74"/>
      <c r="E13" s="74"/>
      <c r="F13" s="74"/>
      <c r="G13" s="74"/>
      <c r="H13" s="24">
        <v>1</v>
      </c>
    </row>
    <row r="14" spans="1:8">
      <c r="A14" s="65" t="s">
        <v>103</v>
      </c>
      <c r="B14" s="66"/>
      <c r="C14" s="66"/>
      <c r="D14" s="66"/>
      <c r="E14" s="66"/>
      <c r="F14" s="66"/>
      <c r="G14" s="66"/>
      <c r="H14" s="24">
        <v>6</v>
      </c>
    </row>
    <row r="15" spans="1:8">
      <c r="A15" s="65" t="s">
        <v>75</v>
      </c>
      <c r="B15" s="66"/>
      <c r="C15" s="66"/>
      <c r="D15" s="66"/>
      <c r="E15" s="66"/>
      <c r="F15" s="66"/>
      <c r="G15" s="66"/>
      <c r="H15" s="24">
        <v>3</v>
      </c>
    </row>
    <row r="16" spans="1:8">
      <c r="A16" s="65" t="s">
        <v>22</v>
      </c>
      <c r="B16" s="66"/>
      <c r="C16" s="66"/>
      <c r="D16" s="66"/>
      <c r="E16" s="66"/>
      <c r="F16" s="66"/>
      <c r="G16" s="66"/>
      <c r="H16" s="24">
        <v>3</v>
      </c>
    </row>
    <row r="17" spans="1:8">
      <c r="A17" s="52" t="s">
        <v>7</v>
      </c>
      <c r="B17" s="53"/>
      <c r="C17" s="53"/>
      <c r="D17" s="53"/>
      <c r="E17" s="53"/>
      <c r="F17" s="53"/>
      <c r="G17" s="54"/>
      <c r="H17" s="33">
        <f>SUM(H7:H16)</f>
        <v>307</v>
      </c>
    </row>
    <row r="18" spans="1:8">
      <c r="A18" s="65"/>
      <c r="B18" s="66"/>
      <c r="C18" s="66"/>
      <c r="D18" s="66"/>
      <c r="E18" s="66"/>
      <c r="F18" s="66"/>
      <c r="G18" s="66"/>
      <c r="H18" s="6"/>
    </row>
    <row r="19" spans="1:8">
      <c r="A19" s="63" t="s">
        <v>8</v>
      </c>
      <c r="B19" s="64"/>
      <c r="C19" s="64"/>
      <c r="D19" s="64"/>
      <c r="E19" s="64"/>
      <c r="F19" s="64"/>
      <c r="G19" s="64"/>
      <c r="H19" s="6"/>
    </row>
    <row r="20" spans="1:8">
      <c r="A20" s="52" t="s">
        <v>4</v>
      </c>
      <c r="B20" s="53"/>
      <c r="C20" s="53"/>
      <c r="D20" s="53"/>
      <c r="E20" s="53"/>
      <c r="F20" s="53"/>
      <c r="G20" s="54"/>
      <c r="H20" s="6"/>
    </row>
    <row r="21" spans="1:8">
      <c r="A21" s="67" t="s">
        <v>9</v>
      </c>
      <c r="B21" s="68"/>
      <c r="C21" s="68"/>
      <c r="D21" s="68"/>
      <c r="E21" s="68"/>
      <c r="F21" s="68"/>
      <c r="G21" s="68"/>
      <c r="H21" s="6"/>
    </row>
    <row r="22" spans="1:8">
      <c r="A22" s="67" t="s">
        <v>10</v>
      </c>
      <c r="B22" s="68"/>
      <c r="C22" s="68"/>
      <c r="D22" s="68"/>
      <c r="E22" s="68"/>
      <c r="F22" s="68"/>
      <c r="G22" s="68"/>
      <c r="H22" s="6"/>
    </row>
    <row r="23" spans="1:8">
      <c r="A23" s="67" t="s">
        <v>5</v>
      </c>
      <c r="B23" s="68"/>
      <c r="C23" s="68"/>
      <c r="D23" s="68"/>
      <c r="E23" s="68"/>
      <c r="F23" s="68"/>
      <c r="G23" s="68"/>
      <c r="H23" s="6"/>
    </row>
    <row r="24" spans="1:8">
      <c r="A24" s="52" t="s">
        <v>6</v>
      </c>
      <c r="B24" s="53"/>
      <c r="C24" s="53"/>
      <c r="D24" s="53"/>
      <c r="E24" s="53"/>
      <c r="F24" s="53"/>
      <c r="G24" s="54"/>
      <c r="H24" s="6"/>
    </row>
    <row r="25" spans="1:8">
      <c r="A25" s="65" t="s">
        <v>92</v>
      </c>
      <c r="B25" s="66"/>
      <c r="C25" s="66"/>
      <c r="D25" s="66"/>
      <c r="E25" s="66"/>
      <c r="F25" s="66"/>
      <c r="G25" s="66"/>
      <c r="H25" s="33">
        <v>88</v>
      </c>
    </row>
    <row r="26" spans="1:8">
      <c r="A26" s="65" t="s">
        <v>20</v>
      </c>
      <c r="B26" s="66"/>
      <c r="C26" s="66"/>
      <c r="D26" s="66"/>
      <c r="E26" s="66"/>
      <c r="F26" s="66"/>
      <c r="G26" s="66"/>
      <c r="H26" s="33">
        <v>2</v>
      </c>
    </row>
    <row r="27" spans="1:8">
      <c r="A27" s="52" t="s">
        <v>11</v>
      </c>
      <c r="B27" s="53"/>
      <c r="C27" s="53"/>
      <c r="D27" s="53"/>
      <c r="E27" s="53"/>
      <c r="F27" s="53"/>
      <c r="G27" s="54"/>
      <c r="H27" s="33">
        <f>SUM(H25:H26)</f>
        <v>90</v>
      </c>
    </row>
    <row r="28" spans="1:8">
      <c r="A28" s="80"/>
      <c r="B28" s="81"/>
      <c r="C28" s="81"/>
      <c r="D28" s="81"/>
      <c r="E28" s="81"/>
      <c r="F28" s="81"/>
      <c r="G28" s="82"/>
      <c r="H28" s="33"/>
    </row>
    <row r="29" spans="1:8">
      <c r="A29" s="63" t="s">
        <v>83</v>
      </c>
      <c r="B29" s="64"/>
      <c r="C29" s="64"/>
      <c r="D29" s="64"/>
      <c r="E29" s="64"/>
      <c r="F29" s="64"/>
      <c r="G29" s="64"/>
      <c r="H29" s="33"/>
    </row>
    <row r="30" spans="1:8">
      <c r="A30" s="65" t="s">
        <v>74</v>
      </c>
      <c r="B30" s="66"/>
      <c r="C30" s="66"/>
      <c r="D30" s="66"/>
      <c r="E30" s="66"/>
      <c r="F30" s="66"/>
      <c r="G30" s="66"/>
      <c r="H30" s="33">
        <v>101</v>
      </c>
    </row>
    <row r="31" spans="1:8">
      <c r="A31" s="65" t="s">
        <v>20</v>
      </c>
      <c r="B31" s="66"/>
      <c r="C31" s="66"/>
      <c r="D31" s="66"/>
      <c r="E31" s="66"/>
      <c r="F31" s="66"/>
      <c r="G31" s="66"/>
      <c r="H31" s="33">
        <v>7</v>
      </c>
    </row>
    <row r="32" spans="1:8">
      <c r="A32" s="63" t="s">
        <v>41</v>
      </c>
      <c r="B32" s="64"/>
      <c r="C32" s="64"/>
      <c r="D32" s="64"/>
      <c r="E32" s="64"/>
      <c r="F32" s="64"/>
      <c r="G32" s="64"/>
      <c r="H32" s="33">
        <f>SUM(H30:H31)</f>
        <v>108</v>
      </c>
    </row>
    <row r="33" spans="1:8">
      <c r="A33" s="65"/>
      <c r="B33" s="66"/>
      <c r="C33" s="66"/>
      <c r="D33" s="66"/>
      <c r="E33" s="66"/>
      <c r="F33" s="66"/>
      <c r="G33" s="66"/>
      <c r="H33" s="6"/>
    </row>
    <row r="34" spans="1:8">
      <c r="A34" s="63" t="s">
        <v>12</v>
      </c>
      <c r="B34" s="64"/>
      <c r="C34" s="64"/>
      <c r="D34" s="64"/>
      <c r="E34" s="64"/>
      <c r="F34" s="64"/>
      <c r="G34" s="64"/>
      <c r="H34" s="6"/>
    </row>
    <row r="35" spans="1:8">
      <c r="A35" s="67" t="s">
        <v>13</v>
      </c>
      <c r="B35" s="68"/>
      <c r="C35" s="68"/>
      <c r="D35" s="68"/>
      <c r="E35" s="68"/>
      <c r="F35" s="68"/>
      <c r="G35" s="68"/>
      <c r="H35" s="6"/>
    </row>
    <row r="36" spans="1:8">
      <c r="A36" s="67" t="s">
        <v>14</v>
      </c>
      <c r="B36" s="68"/>
      <c r="C36" s="68"/>
      <c r="D36" s="68"/>
      <c r="E36" s="68"/>
      <c r="F36" s="68"/>
      <c r="G36" s="68"/>
      <c r="H36" s="6"/>
    </row>
    <row r="37" spans="1:8">
      <c r="A37" s="67" t="s">
        <v>5</v>
      </c>
      <c r="B37" s="68"/>
      <c r="C37" s="68"/>
      <c r="D37" s="68"/>
      <c r="E37" s="68"/>
      <c r="F37" s="68"/>
      <c r="G37" s="68"/>
      <c r="H37" s="6"/>
    </row>
    <row r="38" spans="1:8">
      <c r="A38" s="63" t="s">
        <v>15</v>
      </c>
      <c r="B38" s="64"/>
      <c r="C38" s="64"/>
      <c r="D38" s="64"/>
      <c r="E38" s="64"/>
      <c r="F38" s="64"/>
      <c r="G38" s="64"/>
      <c r="H38" s="6"/>
    </row>
    <row r="39" spans="1:8">
      <c r="A39" s="65"/>
      <c r="B39" s="66"/>
      <c r="C39" s="66"/>
      <c r="D39" s="66"/>
      <c r="E39" s="66"/>
      <c r="F39" s="66"/>
      <c r="G39" s="66"/>
      <c r="H39" s="6"/>
    </row>
    <row r="40" spans="1:8">
      <c r="A40" s="63" t="s">
        <v>42</v>
      </c>
      <c r="B40" s="64"/>
      <c r="C40" s="64"/>
      <c r="D40" s="64"/>
      <c r="E40" s="64"/>
      <c r="F40" s="64"/>
      <c r="G40" s="64"/>
      <c r="H40" s="6"/>
    </row>
    <row r="41" spans="1:8">
      <c r="A41" s="67" t="s">
        <v>13</v>
      </c>
      <c r="B41" s="68"/>
      <c r="C41" s="68"/>
      <c r="D41" s="68"/>
      <c r="E41" s="68"/>
      <c r="F41" s="68"/>
      <c r="G41" s="68"/>
      <c r="H41" s="6"/>
    </row>
    <row r="42" spans="1:8">
      <c r="A42" s="67" t="s">
        <v>14</v>
      </c>
      <c r="B42" s="68"/>
      <c r="C42" s="68"/>
      <c r="D42" s="68"/>
      <c r="E42" s="68"/>
      <c r="F42" s="68"/>
      <c r="G42" s="68"/>
      <c r="H42" s="6"/>
    </row>
    <row r="43" spans="1:8">
      <c r="A43" s="67" t="s">
        <v>5</v>
      </c>
      <c r="B43" s="68"/>
      <c r="C43" s="68"/>
      <c r="D43" s="68"/>
      <c r="E43" s="68"/>
      <c r="F43" s="68"/>
      <c r="G43" s="68"/>
      <c r="H43" s="6"/>
    </row>
    <row r="44" spans="1:8">
      <c r="A44" s="63" t="s">
        <v>43</v>
      </c>
      <c r="B44" s="64"/>
      <c r="C44" s="64"/>
      <c r="D44" s="64"/>
      <c r="E44" s="64"/>
      <c r="F44" s="64"/>
      <c r="G44" s="64"/>
      <c r="H44" s="6"/>
    </row>
    <row r="45" spans="1:8" customFormat="1" ht="15.75" customHeight="1">
      <c r="A45" s="77"/>
      <c r="B45" s="78"/>
      <c r="C45" s="78"/>
      <c r="D45" s="78"/>
      <c r="E45" s="78"/>
      <c r="F45" s="78"/>
      <c r="G45" s="79"/>
      <c r="H45" s="6"/>
    </row>
    <row r="46" spans="1:8">
      <c r="A46" s="63" t="s">
        <v>44</v>
      </c>
      <c r="B46" s="64"/>
      <c r="C46" s="64"/>
      <c r="D46" s="64"/>
      <c r="E46" s="64"/>
      <c r="F46" s="64"/>
      <c r="G46" s="64"/>
      <c r="H46" s="6"/>
    </row>
    <row r="47" spans="1:8">
      <c r="A47" s="77" t="s">
        <v>13</v>
      </c>
      <c r="B47" s="78"/>
      <c r="C47" s="78"/>
      <c r="D47" s="78"/>
      <c r="E47" s="78"/>
      <c r="F47" s="78"/>
      <c r="G47" s="79"/>
      <c r="H47" s="6"/>
    </row>
    <row r="48" spans="1:8">
      <c r="A48" s="77" t="s">
        <v>14</v>
      </c>
      <c r="B48" s="78"/>
      <c r="C48" s="78"/>
      <c r="D48" s="78"/>
      <c r="E48" s="78"/>
      <c r="F48" s="78"/>
      <c r="G48" s="79"/>
      <c r="H48" s="6"/>
    </row>
    <row r="49" spans="1:8">
      <c r="A49" s="77" t="s">
        <v>5</v>
      </c>
      <c r="B49" s="78"/>
      <c r="C49" s="78"/>
      <c r="D49" s="78"/>
      <c r="E49" s="78"/>
      <c r="F49" s="78"/>
      <c r="G49" s="79"/>
      <c r="H49" s="6"/>
    </row>
    <row r="50" spans="1:8">
      <c r="A50" s="63" t="s">
        <v>84</v>
      </c>
      <c r="B50" s="64"/>
      <c r="C50" s="64"/>
      <c r="D50" s="64"/>
      <c r="E50" s="64"/>
      <c r="F50" s="64"/>
      <c r="G50" s="64"/>
      <c r="H50" s="6"/>
    </row>
    <row r="51" spans="1:8">
      <c r="A51" s="52" t="s">
        <v>45</v>
      </c>
      <c r="B51" s="53"/>
      <c r="C51" s="53"/>
      <c r="D51" s="53"/>
      <c r="E51" s="53"/>
      <c r="F51" s="53"/>
      <c r="G51" s="54"/>
      <c r="H51" s="33">
        <f>SUM(H17+H27+H32)</f>
        <v>505</v>
      </c>
    </row>
    <row r="52" spans="1:8" hidden="1">
      <c r="A52" s="69" t="s">
        <v>104</v>
      </c>
      <c r="B52" s="70"/>
      <c r="C52" s="70"/>
      <c r="D52" s="70"/>
      <c r="E52" s="70"/>
      <c r="F52" s="70"/>
      <c r="G52" s="70"/>
      <c r="H52" s="34">
        <v>2019616</v>
      </c>
    </row>
    <row r="53" spans="1:8">
      <c r="A53" s="4"/>
      <c r="B53" s="4"/>
      <c r="C53" s="4"/>
      <c r="D53" s="4"/>
      <c r="E53" s="4"/>
      <c r="F53" s="4"/>
      <c r="G53" s="4"/>
    </row>
    <row r="54" spans="1:8">
      <c r="A54" s="4"/>
      <c r="B54" s="4"/>
      <c r="C54" s="4"/>
      <c r="D54" s="4"/>
      <c r="E54" s="4"/>
      <c r="F54" s="4"/>
      <c r="G54" s="4"/>
    </row>
    <row r="55" spans="1:8">
      <c r="A55" s="4"/>
      <c r="B55" s="4"/>
      <c r="C55" s="4"/>
      <c r="D55" s="4"/>
      <c r="E55" s="4"/>
      <c r="F55" s="4"/>
      <c r="G55" s="4"/>
    </row>
    <row r="56" spans="1:8">
      <c r="A56" s="4"/>
      <c r="B56" s="4"/>
      <c r="C56" s="4"/>
      <c r="D56" s="4"/>
      <c r="E56" s="4"/>
      <c r="F56" s="4"/>
      <c r="G56" s="4"/>
    </row>
    <row r="57" spans="1:8">
      <c r="A57" s="4"/>
      <c r="B57" s="4"/>
      <c r="C57" s="4"/>
      <c r="D57" s="4"/>
      <c r="E57" s="4"/>
      <c r="F57" s="4"/>
      <c r="G57" s="4"/>
    </row>
    <row r="58" spans="1:8">
      <c r="A58" s="4"/>
      <c r="B58" s="4"/>
      <c r="C58" s="4"/>
      <c r="D58" s="4"/>
      <c r="E58" s="4"/>
      <c r="F58" s="4"/>
      <c r="G58" s="4"/>
    </row>
    <row r="59" spans="1:8">
      <c r="A59" s="4"/>
      <c r="B59" s="4"/>
      <c r="C59" s="4"/>
      <c r="D59" s="4"/>
      <c r="E59" s="4"/>
      <c r="F59" s="4"/>
      <c r="G59" s="4"/>
    </row>
    <row r="60" spans="1:8">
      <c r="A60" s="4"/>
      <c r="B60" s="4"/>
      <c r="C60" s="4"/>
      <c r="D60" s="4"/>
      <c r="E60" s="4"/>
      <c r="F60" s="4"/>
      <c r="G60" s="4"/>
    </row>
    <row r="61" spans="1:8">
      <c r="A61" s="4"/>
      <c r="B61" s="4"/>
      <c r="C61" s="4"/>
      <c r="D61" s="4"/>
      <c r="E61" s="4"/>
      <c r="F61" s="4"/>
      <c r="G61" s="4"/>
    </row>
    <row r="62" spans="1:8">
      <c r="A62" s="4"/>
      <c r="B62" s="4"/>
      <c r="C62" s="4"/>
      <c r="D62" s="4"/>
      <c r="E62" s="4"/>
      <c r="F62" s="4"/>
      <c r="G62" s="4"/>
    </row>
    <row r="63" spans="1:8">
      <c r="A63" s="4"/>
      <c r="B63" s="4"/>
      <c r="C63" s="4"/>
      <c r="D63" s="4"/>
      <c r="E63" s="4"/>
      <c r="F63" s="4"/>
      <c r="G63" s="4"/>
    </row>
    <row r="64" spans="1:8">
      <c r="A64" s="4"/>
      <c r="B64" s="4"/>
      <c r="C64" s="4"/>
      <c r="D64" s="4"/>
      <c r="E64" s="4"/>
      <c r="F64" s="4"/>
      <c r="G64" s="4"/>
    </row>
  </sheetData>
  <mergeCells count="48">
    <mergeCell ref="A45:G45"/>
    <mergeCell ref="A44:G44"/>
    <mergeCell ref="A46:G46"/>
    <mergeCell ref="A47:G47"/>
    <mergeCell ref="A48:G48"/>
    <mergeCell ref="A41:G41"/>
    <mergeCell ref="A42:G42"/>
    <mergeCell ref="A49:G49"/>
    <mergeCell ref="A43:G43"/>
    <mergeCell ref="A19:G19"/>
    <mergeCell ref="A37:G37"/>
    <mergeCell ref="A27:G27"/>
    <mergeCell ref="A22:G22"/>
    <mergeCell ref="A35:G35"/>
    <mergeCell ref="A36:G36"/>
    <mergeCell ref="A28:G28"/>
    <mergeCell ref="A30:G30"/>
    <mergeCell ref="A11:G11"/>
    <mergeCell ref="A20:G20"/>
    <mergeCell ref="A12:G12"/>
    <mergeCell ref="A14:G14"/>
    <mergeCell ref="A16:G16"/>
    <mergeCell ref="A17:G17"/>
    <mergeCell ref="A13:G13"/>
    <mergeCell ref="A5:G5"/>
    <mergeCell ref="A6:G6"/>
    <mergeCell ref="A7:G7"/>
    <mergeCell ref="A8:G8"/>
    <mergeCell ref="A9:G9"/>
    <mergeCell ref="A10:G10"/>
    <mergeCell ref="A52:G52"/>
    <mergeCell ref="A32:G32"/>
    <mergeCell ref="A33:G33"/>
    <mergeCell ref="A34:G34"/>
    <mergeCell ref="A15:G15"/>
    <mergeCell ref="A31:G31"/>
    <mergeCell ref="A23:G23"/>
    <mergeCell ref="A24:G24"/>
    <mergeCell ref="A50:G50"/>
    <mergeCell ref="A51:G51"/>
    <mergeCell ref="A29:G29"/>
    <mergeCell ref="A26:G26"/>
    <mergeCell ref="A18:G18"/>
    <mergeCell ref="A39:G39"/>
    <mergeCell ref="A40:G40"/>
    <mergeCell ref="A25:G25"/>
    <mergeCell ref="A21:G21"/>
    <mergeCell ref="A38:G38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rightToLeft="1" topLeftCell="A39" zoomScaleNormal="100" workbookViewId="0">
      <selection activeCell="A48" sqref="A48:G48"/>
    </sheetView>
  </sheetViews>
  <sheetFormatPr defaultRowHeight="15.75"/>
  <cols>
    <col min="1" max="7" width="9.140625" style="2"/>
    <col min="8" max="8" width="9.140625" style="2" customWidth="1"/>
    <col min="9" max="11" width="9.140625" style="2"/>
    <col min="12" max="12" width="25.140625" style="2" customWidth="1"/>
    <col min="13" max="16384" width="9.140625" style="2"/>
  </cols>
  <sheetData>
    <row r="1" spans="1:8">
      <c r="A1" s="1" t="s">
        <v>16</v>
      </c>
    </row>
    <row r="2" spans="1:8" ht="21.95" customHeight="1">
      <c r="A2" s="3" t="s">
        <v>19</v>
      </c>
      <c r="B2" s="3"/>
      <c r="C2" s="3"/>
      <c r="D2" s="3"/>
      <c r="E2" s="3"/>
      <c r="F2" s="3"/>
    </row>
    <row r="3" spans="1:8" ht="21.95" customHeight="1">
      <c r="A3" s="3" t="s">
        <v>98</v>
      </c>
      <c r="B3" s="3"/>
      <c r="E3" s="3"/>
      <c r="F3" s="3"/>
    </row>
    <row r="4" spans="1:8" ht="19.5" thickBot="1">
      <c r="A4" s="3" t="s">
        <v>21</v>
      </c>
      <c r="B4" s="10"/>
      <c r="C4" s="10"/>
      <c r="D4" s="11"/>
      <c r="E4" s="11"/>
      <c r="F4" s="11"/>
      <c r="G4" s="11"/>
      <c r="H4" s="11"/>
    </row>
    <row r="5" spans="1:8">
      <c r="A5" s="96"/>
      <c r="B5" s="97"/>
      <c r="C5" s="97"/>
      <c r="D5" s="97"/>
      <c r="E5" s="97"/>
      <c r="F5" s="97"/>
      <c r="G5" s="97"/>
      <c r="H5" s="8" t="s">
        <v>87</v>
      </c>
    </row>
    <row r="6" spans="1:8">
      <c r="A6" s="63" t="s">
        <v>17</v>
      </c>
      <c r="B6" s="64"/>
      <c r="C6" s="64"/>
      <c r="D6" s="64"/>
      <c r="E6" s="64"/>
      <c r="F6" s="64"/>
      <c r="G6" s="64"/>
      <c r="H6" s="9"/>
    </row>
    <row r="7" spans="1:8">
      <c r="A7" s="83" t="s">
        <v>94</v>
      </c>
      <c r="B7" s="84"/>
      <c r="C7" s="84"/>
      <c r="D7" s="84"/>
      <c r="E7" s="84"/>
      <c r="F7" s="84"/>
      <c r="G7" s="85"/>
      <c r="H7" s="36">
        <f>95+203</f>
        <v>298</v>
      </c>
    </row>
    <row r="8" spans="1:8">
      <c r="A8" s="83" t="s">
        <v>69</v>
      </c>
      <c r="B8" s="84"/>
      <c r="C8" s="84"/>
      <c r="D8" s="84"/>
      <c r="E8" s="84"/>
      <c r="F8" s="84"/>
      <c r="G8" s="85"/>
      <c r="H8" s="36">
        <v>405</v>
      </c>
    </row>
    <row r="9" spans="1:8">
      <c r="A9" s="83" t="s">
        <v>70</v>
      </c>
      <c r="B9" s="84"/>
      <c r="C9" s="84"/>
      <c r="D9" s="84"/>
      <c r="E9" s="84"/>
      <c r="F9" s="84"/>
      <c r="G9" s="85"/>
      <c r="H9" s="36">
        <v>405</v>
      </c>
    </row>
    <row r="10" spans="1:8">
      <c r="A10" s="83" t="s">
        <v>80</v>
      </c>
      <c r="B10" s="84"/>
      <c r="C10" s="84"/>
      <c r="D10" s="84"/>
      <c r="E10" s="84"/>
      <c r="F10" s="84"/>
      <c r="G10" s="85"/>
      <c r="H10" s="36">
        <v>410</v>
      </c>
    </row>
    <row r="11" spans="1:8">
      <c r="A11" s="83" t="s">
        <v>76</v>
      </c>
      <c r="B11" s="84"/>
      <c r="C11" s="84"/>
      <c r="D11" s="84"/>
      <c r="E11" s="84"/>
      <c r="F11" s="84"/>
      <c r="G11" s="85"/>
      <c r="H11" s="36">
        <v>127</v>
      </c>
    </row>
    <row r="12" spans="1:8">
      <c r="A12" s="83" t="s">
        <v>93</v>
      </c>
      <c r="B12" s="84"/>
      <c r="C12" s="84"/>
      <c r="D12" s="84"/>
      <c r="E12" s="84"/>
      <c r="F12" s="84"/>
      <c r="G12" s="85"/>
      <c r="H12" s="36">
        <f>34+127+84</f>
        <v>245</v>
      </c>
    </row>
    <row r="13" spans="1:8">
      <c r="A13" s="86" t="s">
        <v>81</v>
      </c>
      <c r="B13" s="84"/>
      <c r="C13" s="84"/>
      <c r="D13" s="84"/>
      <c r="E13" s="84"/>
      <c r="F13" s="84"/>
      <c r="G13" s="85"/>
      <c r="H13" s="36">
        <f>74+129</f>
        <v>203</v>
      </c>
    </row>
    <row r="14" spans="1:8">
      <c r="A14" s="94" t="s">
        <v>77</v>
      </c>
      <c r="B14" s="94"/>
      <c r="C14" s="94"/>
      <c r="D14" s="94"/>
      <c r="E14" s="94"/>
      <c r="F14" s="94"/>
      <c r="G14" s="95"/>
      <c r="H14" s="36">
        <v>107</v>
      </c>
    </row>
    <row r="15" spans="1:8">
      <c r="A15" s="87" t="s">
        <v>78</v>
      </c>
      <c r="B15" s="87"/>
      <c r="C15" s="87"/>
      <c r="D15" s="87"/>
      <c r="E15" s="87"/>
      <c r="F15" s="87"/>
      <c r="G15" s="88"/>
      <c r="H15" s="36">
        <f>269+226</f>
        <v>495</v>
      </c>
    </row>
    <row r="16" spans="1:8">
      <c r="A16" s="83" t="s">
        <v>73</v>
      </c>
      <c r="B16" s="84" t="s">
        <v>73</v>
      </c>
      <c r="C16" s="84" t="s">
        <v>73</v>
      </c>
      <c r="D16" s="84" t="s">
        <v>73</v>
      </c>
      <c r="E16" s="84" t="s">
        <v>73</v>
      </c>
      <c r="F16" s="84" t="s">
        <v>73</v>
      </c>
      <c r="G16" s="85" t="s">
        <v>73</v>
      </c>
      <c r="H16" s="36">
        <v>267</v>
      </c>
    </row>
    <row r="17" spans="1:8">
      <c r="A17" s="86" t="s">
        <v>82</v>
      </c>
      <c r="B17" s="84"/>
      <c r="C17" s="84"/>
      <c r="D17" s="84"/>
      <c r="E17" s="84"/>
      <c r="F17" s="84"/>
      <c r="G17" s="85"/>
      <c r="H17" s="36">
        <v>173</v>
      </c>
    </row>
    <row r="18" spans="1:8">
      <c r="A18" s="86" t="s">
        <v>95</v>
      </c>
      <c r="B18" s="84"/>
      <c r="C18" s="84"/>
      <c r="D18" s="84"/>
      <c r="E18" s="84"/>
      <c r="F18" s="84"/>
      <c r="G18" s="85"/>
      <c r="H18" s="36">
        <v>59</v>
      </c>
    </row>
    <row r="19" spans="1:8">
      <c r="A19" s="83" t="s">
        <v>88</v>
      </c>
      <c r="B19" s="84"/>
      <c r="C19" s="84"/>
      <c r="D19" s="84"/>
      <c r="E19" s="84"/>
      <c r="F19" s="84"/>
      <c r="G19" s="85"/>
      <c r="H19" s="36">
        <v>85</v>
      </c>
    </row>
    <row r="20" spans="1:8">
      <c r="A20" s="83" t="s">
        <v>89</v>
      </c>
      <c r="B20" s="84"/>
      <c r="C20" s="84"/>
      <c r="D20" s="84"/>
      <c r="E20" s="84"/>
      <c r="F20" s="84"/>
      <c r="G20" s="85"/>
      <c r="H20" s="36">
        <f>51+76</f>
        <v>127</v>
      </c>
    </row>
    <row r="21" spans="1:8">
      <c r="A21" s="83" t="s">
        <v>22</v>
      </c>
      <c r="B21" s="84"/>
      <c r="C21" s="84"/>
      <c r="D21" s="84"/>
      <c r="E21" s="84"/>
      <c r="F21" s="84"/>
      <c r="G21" s="85"/>
      <c r="H21" s="36">
        <f>32+10+11+10+20+40+10</f>
        <v>133</v>
      </c>
    </row>
    <row r="22" spans="1:8">
      <c r="A22" s="63" t="s">
        <v>1</v>
      </c>
      <c r="B22" s="64"/>
      <c r="C22" s="64"/>
      <c r="D22" s="64"/>
      <c r="E22" s="64"/>
      <c r="F22" s="64"/>
      <c r="G22" s="64"/>
      <c r="H22" s="34">
        <f>SUM(H7:H21)</f>
        <v>3539</v>
      </c>
    </row>
    <row r="23" spans="1:8">
      <c r="A23" s="63" t="s">
        <v>29</v>
      </c>
      <c r="B23" s="64"/>
      <c r="C23" s="64"/>
      <c r="D23" s="64"/>
      <c r="E23" s="64"/>
      <c r="F23" s="64"/>
      <c r="G23" s="64"/>
      <c r="H23" s="9"/>
    </row>
    <row r="24" spans="1:8">
      <c r="A24" s="67" t="s">
        <v>30</v>
      </c>
      <c r="B24" s="68"/>
      <c r="C24" s="68"/>
      <c r="D24" s="68"/>
      <c r="E24" s="68"/>
      <c r="F24" s="68"/>
      <c r="G24" s="68"/>
      <c r="H24" s="9"/>
    </row>
    <row r="25" spans="1:8">
      <c r="A25" s="67" t="s">
        <v>33</v>
      </c>
      <c r="B25" s="68"/>
      <c r="C25" s="68"/>
      <c r="D25" s="68"/>
      <c r="E25" s="68"/>
      <c r="F25" s="68"/>
      <c r="G25" s="68"/>
      <c r="H25" s="9"/>
    </row>
    <row r="26" spans="1:8">
      <c r="A26" s="67" t="s">
        <v>34</v>
      </c>
      <c r="B26" s="68"/>
      <c r="C26" s="68"/>
      <c r="D26" s="68"/>
      <c r="E26" s="68"/>
      <c r="F26" s="68"/>
      <c r="G26" s="68"/>
      <c r="H26" s="9"/>
    </row>
    <row r="27" spans="1:8">
      <c r="A27" s="63" t="s">
        <v>31</v>
      </c>
      <c r="B27" s="64"/>
      <c r="C27" s="64"/>
      <c r="D27" s="64"/>
      <c r="E27" s="64"/>
      <c r="F27" s="64"/>
      <c r="G27" s="64"/>
      <c r="H27" s="9"/>
    </row>
    <row r="28" spans="1:8">
      <c r="A28" s="63" t="s">
        <v>32</v>
      </c>
      <c r="B28" s="64"/>
      <c r="C28" s="64"/>
      <c r="D28" s="64"/>
      <c r="E28" s="64"/>
      <c r="F28" s="64"/>
      <c r="G28" s="64"/>
      <c r="H28" s="9"/>
    </row>
    <row r="29" spans="1:8">
      <c r="A29" s="67" t="s">
        <v>30</v>
      </c>
      <c r="B29" s="68"/>
      <c r="C29" s="68"/>
      <c r="D29" s="68"/>
      <c r="E29" s="68"/>
      <c r="F29" s="68"/>
      <c r="G29" s="68"/>
      <c r="H29" s="9"/>
    </row>
    <row r="30" spans="1:8">
      <c r="A30" s="67" t="s">
        <v>33</v>
      </c>
      <c r="B30" s="68"/>
      <c r="C30" s="68"/>
      <c r="D30" s="68"/>
      <c r="E30" s="68"/>
      <c r="F30" s="68"/>
      <c r="G30" s="68"/>
      <c r="H30" s="9"/>
    </row>
    <row r="31" spans="1:8">
      <c r="A31" s="67" t="s">
        <v>34</v>
      </c>
      <c r="B31" s="68"/>
      <c r="C31" s="68"/>
      <c r="D31" s="68"/>
      <c r="E31" s="68"/>
      <c r="F31" s="68"/>
      <c r="G31" s="68"/>
      <c r="H31" s="9"/>
    </row>
    <row r="32" spans="1:8">
      <c r="A32" s="63" t="s">
        <v>35</v>
      </c>
      <c r="B32" s="64"/>
      <c r="C32" s="64"/>
      <c r="D32" s="64"/>
      <c r="E32" s="64"/>
      <c r="F32" s="64"/>
      <c r="G32" s="64"/>
      <c r="H32" s="9"/>
    </row>
    <row r="33" spans="1:12">
      <c r="A33" s="83"/>
      <c r="B33" s="84"/>
      <c r="C33" s="84"/>
      <c r="D33" s="84"/>
      <c r="E33" s="84"/>
      <c r="F33" s="84"/>
      <c r="G33" s="85"/>
      <c r="H33" s="9"/>
    </row>
    <row r="34" spans="1:12">
      <c r="A34" s="63" t="s">
        <v>36</v>
      </c>
      <c r="B34" s="64"/>
      <c r="C34" s="64"/>
      <c r="D34" s="64"/>
      <c r="E34" s="64"/>
      <c r="F34" s="64"/>
      <c r="G34" s="64"/>
      <c r="H34" s="9"/>
    </row>
    <row r="35" spans="1:12">
      <c r="A35" s="63" t="s">
        <v>37</v>
      </c>
      <c r="B35" s="64"/>
      <c r="C35" s="64"/>
      <c r="D35" s="64"/>
      <c r="E35" s="64"/>
      <c r="F35" s="64"/>
      <c r="G35" s="64"/>
      <c r="H35" s="9"/>
    </row>
    <row r="36" spans="1:12">
      <c r="A36" s="67" t="s">
        <v>38</v>
      </c>
      <c r="B36" s="68"/>
      <c r="C36" s="68"/>
      <c r="D36" s="68"/>
      <c r="E36" s="68"/>
      <c r="F36" s="68"/>
      <c r="G36" s="68"/>
      <c r="H36" s="9"/>
    </row>
    <row r="37" spans="1:12">
      <c r="A37" s="67" t="s">
        <v>39</v>
      </c>
      <c r="B37" s="68"/>
      <c r="C37" s="68"/>
      <c r="D37" s="68"/>
      <c r="E37" s="68"/>
      <c r="F37" s="68"/>
      <c r="G37" s="68"/>
      <c r="H37" s="9"/>
    </row>
    <row r="38" spans="1:12">
      <c r="A38" s="67" t="s">
        <v>34</v>
      </c>
      <c r="B38" s="68"/>
      <c r="C38" s="68"/>
      <c r="D38" s="68"/>
      <c r="E38" s="68"/>
      <c r="F38" s="68"/>
      <c r="G38" s="68"/>
      <c r="H38" s="9"/>
    </row>
    <row r="39" spans="1:12">
      <c r="A39" s="52" t="s">
        <v>28</v>
      </c>
      <c r="B39" s="53"/>
      <c r="C39" s="53"/>
      <c r="D39" s="53"/>
      <c r="E39" s="53"/>
      <c r="F39" s="53"/>
      <c r="G39" s="54"/>
      <c r="H39" s="14"/>
    </row>
    <row r="40" spans="1:12">
      <c r="A40" s="89" t="s">
        <v>71</v>
      </c>
      <c r="B40" s="89"/>
      <c r="C40" s="89"/>
      <c r="D40" s="89"/>
      <c r="E40" s="89"/>
      <c r="F40" s="89"/>
      <c r="G40" s="90"/>
      <c r="H40" s="34">
        <v>32</v>
      </c>
      <c r="K40" s="93"/>
      <c r="L40" s="93"/>
    </row>
    <row r="41" spans="1:12">
      <c r="A41" s="89" t="s">
        <v>72</v>
      </c>
      <c r="B41" s="89"/>
      <c r="C41" s="89"/>
      <c r="D41" s="89"/>
      <c r="E41" s="89"/>
      <c r="F41" s="89"/>
      <c r="G41" s="90"/>
      <c r="H41" s="34">
        <v>45</v>
      </c>
      <c r="K41" s="92"/>
      <c r="L41" s="92"/>
    </row>
    <row r="42" spans="1:12">
      <c r="A42" s="89" t="s">
        <v>79</v>
      </c>
      <c r="B42" s="89"/>
      <c r="C42" s="89"/>
      <c r="D42" s="89"/>
      <c r="E42" s="89"/>
      <c r="F42" s="89"/>
      <c r="G42" s="90"/>
      <c r="H42" s="34">
        <v>15</v>
      </c>
      <c r="K42" s="29"/>
      <c r="L42" s="29"/>
    </row>
    <row r="43" spans="1:12">
      <c r="A43" s="89" t="s">
        <v>96</v>
      </c>
      <c r="B43" s="89"/>
      <c r="C43" s="89"/>
      <c r="D43" s="89"/>
      <c r="E43" s="89"/>
      <c r="F43" s="89"/>
      <c r="G43" s="90"/>
      <c r="H43" s="34">
        <v>8</v>
      </c>
      <c r="K43" s="29"/>
      <c r="L43" s="29"/>
    </row>
    <row r="44" spans="1:12">
      <c r="A44" s="83" t="s">
        <v>101</v>
      </c>
      <c r="B44" s="84"/>
      <c r="C44" s="84"/>
      <c r="D44" s="84"/>
      <c r="E44" s="84"/>
      <c r="F44" s="84"/>
      <c r="G44" s="85"/>
      <c r="H44" s="34">
        <v>9</v>
      </c>
      <c r="K44" s="29"/>
      <c r="L44" s="29"/>
    </row>
    <row r="45" spans="1:12">
      <c r="A45" s="83" t="s">
        <v>102</v>
      </c>
      <c r="B45" s="84"/>
      <c r="C45" s="84"/>
      <c r="D45" s="84"/>
      <c r="E45" s="84"/>
      <c r="F45" s="84"/>
      <c r="G45" s="85"/>
      <c r="H45" s="34">
        <v>9</v>
      </c>
      <c r="K45" s="29"/>
      <c r="L45" s="29"/>
    </row>
    <row r="46" spans="1:12">
      <c r="A46" s="83" t="s">
        <v>22</v>
      </c>
      <c r="B46" s="84"/>
      <c r="C46" s="84"/>
      <c r="D46" s="84"/>
      <c r="E46" s="84"/>
      <c r="F46" s="84"/>
      <c r="G46" s="85"/>
      <c r="H46" s="34">
        <f>5+5+3</f>
        <v>13</v>
      </c>
      <c r="K46" s="29"/>
      <c r="L46" s="29"/>
    </row>
    <row r="47" spans="1:12">
      <c r="A47" s="52" t="s">
        <v>40</v>
      </c>
      <c r="B47" s="53"/>
      <c r="C47" s="53"/>
      <c r="D47" s="53"/>
      <c r="E47" s="53"/>
      <c r="F47" s="53"/>
      <c r="G47" s="54"/>
      <c r="H47" s="34">
        <f>SUM(H39:H46)</f>
        <v>131</v>
      </c>
      <c r="K47" s="29"/>
      <c r="L47" s="29"/>
    </row>
    <row r="48" spans="1:12">
      <c r="A48" s="52" t="s">
        <v>117</v>
      </c>
      <c r="B48" s="53"/>
      <c r="C48" s="53"/>
      <c r="D48" s="53"/>
      <c r="E48" s="53"/>
      <c r="F48" s="53"/>
      <c r="G48" s="54"/>
      <c r="H48" s="36"/>
      <c r="K48" s="91"/>
      <c r="L48" s="91"/>
    </row>
    <row r="49" spans="1:13">
      <c r="A49" s="52" t="s">
        <v>118</v>
      </c>
      <c r="B49" s="53"/>
      <c r="C49" s="53"/>
      <c r="D49" s="53"/>
      <c r="E49" s="53"/>
      <c r="F49" s="53"/>
      <c r="G49" s="54"/>
      <c r="H49" s="36"/>
      <c r="K49" s="91"/>
      <c r="L49" s="91"/>
      <c r="M49" s="25"/>
    </row>
    <row r="50" spans="1:13">
      <c r="A50" s="83" t="s">
        <v>91</v>
      </c>
      <c r="B50" s="84"/>
      <c r="C50" s="84"/>
      <c r="D50" s="84"/>
      <c r="E50" s="84"/>
      <c r="F50" s="84"/>
      <c r="G50" s="85"/>
      <c r="H50" s="36">
        <v>7</v>
      </c>
      <c r="K50" s="40"/>
      <c r="L50" s="40"/>
      <c r="M50" s="25"/>
    </row>
    <row r="51" spans="1:13">
      <c r="A51" s="83" t="s">
        <v>27</v>
      </c>
      <c r="B51" s="84"/>
      <c r="C51" s="84"/>
      <c r="D51" s="84"/>
      <c r="E51" s="84"/>
      <c r="F51" s="84"/>
      <c r="G51" s="85"/>
      <c r="H51" s="36">
        <v>6</v>
      </c>
      <c r="K51" s="91"/>
      <c r="L51" s="91"/>
      <c r="M51" s="25"/>
    </row>
    <row r="52" spans="1:13">
      <c r="A52" s="83" t="s">
        <v>25</v>
      </c>
      <c r="B52" s="84"/>
      <c r="C52" s="84"/>
      <c r="D52" s="84"/>
      <c r="E52" s="84"/>
      <c r="F52" s="84"/>
      <c r="G52" s="85"/>
      <c r="H52" s="36">
        <v>8</v>
      </c>
      <c r="K52" s="91"/>
      <c r="L52" s="91"/>
      <c r="M52" s="26"/>
    </row>
    <row r="53" spans="1:13">
      <c r="A53" s="83" t="s">
        <v>26</v>
      </c>
      <c r="B53" s="84"/>
      <c r="C53" s="84"/>
      <c r="D53" s="84"/>
      <c r="E53" s="84"/>
      <c r="F53" s="84"/>
      <c r="G53" s="85"/>
      <c r="H53" s="36">
        <v>3</v>
      </c>
    </row>
    <row r="54" spans="1:13">
      <c r="A54" s="52" t="s">
        <v>119</v>
      </c>
      <c r="B54" s="53"/>
      <c r="C54" s="53"/>
      <c r="D54" s="53"/>
      <c r="E54" s="53"/>
      <c r="F54" s="53"/>
      <c r="G54" s="54"/>
      <c r="H54" s="36"/>
      <c r="L54" s="5"/>
    </row>
    <row r="55" spans="1:13">
      <c r="A55" s="83" t="s">
        <v>20</v>
      </c>
      <c r="B55" s="84"/>
      <c r="C55" s="84"/>
      <c r="D55" s="84"/>
      <c r="E55" s="84"/>
      <c r="F55" s="84"/>
      <c r="G55" s="85"/>
      <c r="H55" s="36">
        <v>566</v>
      </c>
      <c r="J55" s="5"/>
    </row>
    <row r="56" spans="1:13">
      <c r="A56" s="63" t="s">
        <v>18</v>
      </c>
      <c r="B56" s="64"/>
      <c r="C56" s="64"/>
      <c r="D56" s="64"/>
      <c r="E56" s="64"/>
      <c r="F56" s="64"/>
      <c r="G56" s="64"/>
      <c r="H56" s="36">
        <f>H22+H47+H50+H51+H52+H53+H55</f>
        <v>4260</v>
      </c>
    </row>
    <row r="57" spans="1:13">
      <c r="A57" s="69" t="s">
        <v>104</v>
      </c>
      <c r="B57" s="70"/>
      <c r="C57" s="70"/>
      <c r="D57" s="70"/>
      <c r="E57" s="70"/>
      <c r="F57" s="70"/>
      <c r="G57" s="70"/>
      <c r="H57" s="34">
        <v>2019616</v>
      </c>
    </row>
    <row r="58" spans="1:13">
      <c r="A58" s="4"/>
      <c r="B58" s="4"/>
      <c r="C58" s="4"/>
      <c r="D58" s="4"/>
      <c r="E58" s="4"/>
      <c r="F58" s="4"/>
      <c r="G58" s="4"/>
    </row>
    <row r="59" spans="1:13">
      <c r="A59" s="4"/>
      <c r="B59" s="4"/>
      <c r="C59" s="4"/>
      <c r="D59" s="4"/>
      <c r="E59" s="4"/>
      <c r="F59" s="4"/>
      <c r="G59" s="4"/>
    </row>
    <row r="60" spans="1:13">
      <c r="A60" s="4"/>
      <c r="B60" s="4"/>
      <c r="C60" s="4"/>
      <c r="D60" s="4"/>
      <c r="E60" s="4"/>
      <c r="F60" s="4"/>
      <c r="G60" s="4"/>
    </row>
    <row r="61" spans="1:13">
      <c r="A61" s="4"/>
      <c r="B61" s="4"/>
      <c r="C61" s="4"/>
      <c r="D61" s="4"/>
      <c r="E61" s="4"/>
      <c r="F61" s="4"/>
      <c r="G61" s="4"/>
    </row>
    <row r="62" spans="1:13">
      <c r="A62" s="4"/>
      <c r="B62" s="4"/>
      <c r="C62" s="4"/>
      <c r="D62" s="4"/>
      <c r="E62" s="4"/>
      <c r="F62" s="4"/>
      <c r="G62" s="4"/>
    </row>
    <row r="63" spans="1:13">
      <c r="A63" s="4"/>
      <c r="B63" s="4"/>
      <c r="C63" s="4"/>
      <c r="D63" s="4"/>
      <c r="E63" s="4"/>
      <c r="F63" s="4"/>
      <c r="G63" s="4"/>
    </row>
    <row r="64" spans="1:13">
      <c r="A64" s="4"/>
      <c r="B64" s="4"/>
      <c r="C64" s="4"/>
      <c r="D64" s="4"/>
      <c r="E64" s="4"/>
      <c r="F64" s="4"/>
      <c r="G64" s="4"/>
    </row>
    <row r="65" spans="1:7">
      <c r="A65" s="4"/>
      <c r="B65" s="4"/>
      <c r="C65" s="4"/>
      <c r="D65" s="4"/>
      <c r="E65" s="4"/>
      <c r="F65" s="4"/>
      <c r="G65" s="4"/>
    </row>
    <row r="66" spans="1:7">
      <c r="A66" s="4"/>
      <c r="B66" s="4"/>
      <c r="C66" s="4"/>
      <c r="D66" s="4"/>
      <c r="E66" s="4"/>
      <c r="F66" s="4"/>
      <c r="G66" s="4"/>
    </row>
    <row r="67" spans="1:7">
      <c r="A67" s="4"/>
      <c r="B67" s="4"/>
      <c r="C67" s="4"/>
      <c r="D67" s="4"/>
      <c r="E67" s="4"/>
      <c r="F67" s="4"/>
      <c r="G67" s="4"/>
    </row>
    <row r="68" spans="1:7">
      <c r="A68" s="4"/>
      <c r="B68" s="4"/>
      <c r="C68" s="4"/>
      <c r="D68" s="4"/>
      <c r="E68" s="4"/>
      <c r="F68" s="4"/>
      <c r="G68" s="4"/>
    </row>
    <row r="69" spans="1:7">
      <c r="A69" s="4"/>
      <c r="B69" s="4"/>
      <c r="C69" s="4"/>
      <c r="D69" s="4"/>
      <c r="E69" s="4"/>
      <c r="F69" s="4"/>
      <c r="G69" s="4"/>
    </row>
    <row r="70" spans="1:7">
      <c r="A70" s="4"/>
      <c r="B70" s="4"/>
      <c r="C70" s="4"/>
      <c r="D70" s="4"/>
      <c r="E70" s="4"/>
      <c r="F70" s="4"/>
      <c r="G70" s="4"/>
    </row>
    <row r="71" spans="1:7">
      <c r="A71" s="4"/>
      <c r="B71" s="4"/>
      <c r="C71" s="4"/>
      <c r="D71" s="4"/>
      <c r="E71" s="4"/>
      <c r="F71" s="4"/>
      <c r="G71" s="4"/>
    </row>
    <row r="72" spans="1:7">
      <c r="A72" s="4"/>
      <c r="B72" s="4"/>
      <c r="C72" s="4"/>
      <c r="D72" s="4"/>
      <c r="E72" s="4"/>
      <c r="F72" s="4"/>
      <c r="G72" s="4"/>
    </row>
    <row r="73" spans="1:7">
      <c r="A73" s="4"/>
      <c r="B73" s="4"/>
      <c r="C73" s="4"/>
      <c r="D73" s="4"/>
      <c r="E73" s="4"/>
      <c r="F73" s="4"/>
      <c r="G73" s="4"/>
    </row>
    <row r="74" spans="1:7">
      <c r="A74" s="4"/>
      <c r="B74" s="4"/>
      <c r="C74" s="4"/>
      <c r="D74" s="4"/>
      <c r="E74" s="4"/>
      <c r="F74" s="4"/>
      <c r="G74" s="4"/>
    </row>
    <row r="75" spans="1:7">
      <c r="A75" s="4"/>
      <c r="B75" s="4"/>
      <c r="C75" s="4"/>
      <c r="D75" s="4"/>
      <c r="E75" s="4"/>
      <c r="F75" s="4"/>
      <c r="G75" s="4"/>
    </row>
  </sheetData>
  <mergeCells count="59">
    <mergeCell ref="A26:G26"/>
    <mergeCell ref="A38:G38"/>
    <mergeCell ref="A39:G39"/>
    <mergeCell ref="A36:G36"/>
    <mergeCell ref="A37:G37"/>
    <mergeCell ref="A31:G31"/>
    <mergeCell ref="A35:G35"/>
    <mergeCell ref="A28:G28"/>
    <mergeCell ref="A30:G30"/>
    <mergeCell ref="A5:G5"/>
    <mergeCell ref="A6:G6"/>
    <mergeCell ref="A22:G22"/>
    <mergeCell ref="A10:G10"/>
    <mergeCell ref="A11:G11"/>
    <mergeCell ref="A12:G12"/>
    <mergeCell ref="A13:G13"/>
    <mergeCell ref="A16:G16"/>
    <mergeCell ref="A18:G18"/>
    <mergeCell ref="A20:G20"/>
    <mergeCell ref="A54:G54"/>
    <mergeCell ref="A52:G52"/>
    <mergeCell ref="A46:G46"/>
    <mergeCell ref="A19:G19"/>
    <mergeCell ref="A43:G43"/>
    <mergeCell ref="A8:G8"/>
    <mergeCell ref="A9:G9"/>
    <mergeCell ref="A49:G49"/>
    <mergeCell ref="A33:G33"/>
    <mergeCell ref="A40:G40"/>
    <mergeCell ref="A57:G57"/>
    <mergeCell ref="A48:G48"/>
    <mergeCell ref="A56:G56"/>
    <mergeCell ref="A51:G51"/>
    <mergeCell ref="K49:L49"/>
    <mergeCell ref="A14:G14"/>
    <mergeCell ref="A32:G32"/>
    <mergeCell ref="A55:G55"/>
    <mergeCell ref="A47:G47"/>
    <mergeCell ref="A53:G53"/>
    <mergeCell ref="K51:L51"/>
    <mergeCell ref="K52:L52"/>
    <mergeCell ref="A41:G41"/>
    <mergeCell ref="A21:G21"/>
    <mergeCell ref="A27:G27"/>
    <mergeCell ref="A24:G24"/>
    <mergeCell ref="K48:L48"/>
    <mergeCell ref="A34:G34"/>
    <mergeCell ref="K41:L41"/>
    <mergeCell ref="K40:L40"/>
    <mergeCell ref="A44:G44"/>
    <mergeCell ref="A45:G45"/>
    <mergeCell ref="A7:G7"/>
    <mergeCell ref="A17:G17"/>
    <mergeCell ref="A15:G15"/>
    <mergeCell ref="A50:G50"/>
    <mergeCell ref="A42:G42"/>
    <mergeCell ref="A23:G23"/>
    <mergeCell ref="A29:G29"/>
    <mergeCell ref="A25:G2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Company>MAMAN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</dc:creator>
  <cp:lastModifiedBy>Office2</cp:lastModifiedBy>
  <cp:lastPrinted>2019-01-29T05:56:56Z</cp:lastPrinted>
  <dcterms:created xsi:type="dcterms:W3CDTF">2010-07-19T13:00:24Z</dcterms:created>
  <dcterms:modified xsi:type="dcterms:W3CDTF">2024-03-31T07:49:20Z</dcterms:modified>
</cp:coreProperties>
</file>