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3\"/>
    </mc:Choice>
  </mc:AlternateContent>
  <xr:revisionPtr revIDLastSave="0" documentId="13_ncr:1_{55AE5B21-DB8E-4135-886B-984FA826357D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I57" i="5"/>
  <c r="I62" i="5"/>
  <c r="G57" i="5"/>
  <c r="H65" i="5" l="1"/>
  <c r="H61" i="5"/>
  <c r="H56" i="5"/>
  <c r="E57" i="5" l="1"/>
  <c r="E62" i="5"/>
  <c r="F65" i="5"/>
  <c r="F61" i="5"/>
  <c r="F56" i="5"/>
  <c r="L30" i="5" l="1"/>
  <c r="L25" i="5"/>
  <c r="C57" i="5" l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<sst xmlns="http://schemas.openxmlformats.org/spreadsheetml/2006/main" count="108" uniqueCount="79">
  <si>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</si>
  <si>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</si>
  <si>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</si>
  <si>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</si>
  <si>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</si>
  <si>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</si>
  <si>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</si>
  <si>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</si>
  <si>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</si>
  <si>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</si>
  <si>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</si>
  <si>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</si>
  <si>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</si>
  <si>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</si>
  <si>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</si>
  <si>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</si>
  <si>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</si>
  <si>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</si>
  <si>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</si>
  <si>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</si>
  <si>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</si>
  <si>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</si>
  <si>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</si>
  <si>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</si>
  <si>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</si>
  <si>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</si>
  <si>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</si>
  <si>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</si>
  <si>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</si>
  <si>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</si>
  <si>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</si>
  <si>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</si>
  <si>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</si>
  <si>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</si>
  <si>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</si>
  <si>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</si>
  <si>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</si>
  <si>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</si>
  <si>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</si>
  <si>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</si>
  <si>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</si>
  <si>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</si>
  <si>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</si>
  <si>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</si>
  <si>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</si>
  <si>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</si>
  <si>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התרומה לתשואה ינואר2023</t>
  </si>
  <si>
    <t>שיעור מסך הנכסים ינואר 2023</t>
  </si>
  <si>
    <t xml:space="preserve">התרומה לתשואה פברואר2023 </t>
  </si>
  <si>
    <t xml:space="preserve">שיעור מסך הנכסים פברואר 2023 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</si>
  <si>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</si>
  <si>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</si>
  <si>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</si>
  <si>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</si>
  <si>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</si>
  <si>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</si>
  <si>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</si>
  <si>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</si>
  <si>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</si>
  <si>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</si>
  <si>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</si>
  <si>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</si>
  <si>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</si>
  <si>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</si>
  <si>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</si>
  <si>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</si>
  <si>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</si>
  <si>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</si>
  <si>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</si>
  <si>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</si>
  <si>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</si>
  <si>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</si>
  <si>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</si>
  <si>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</si>
  <si>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</si>
  <si>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</si>
  <si>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</si>
  <si>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</si>
  <si>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 xml:space="preserve">שם המסלול - מסלול לבני 50 ומטה מספר 9893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</si>
</sst>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numFmt numFmtId="4" formatCode="#,##0.00"/>
    </dxf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3" dataDxfId="3">
      <calculatedColumnFormula>C6</calculatedColumnFormula>
    </tableColumn>
    <tableColumn id="3" xr3:uid="{00000000-0010-0000-0000-000003000000}" name="שיעור מסך הנכסים ינואר-מרץ 2023"/>
    <tableColumn id="4" xr3:uid="{00000000-0010-0000-0000-000004000000}" name="התרומה לתשואה ינואר-יוני 2023" dataDxfId="2">
      <calculatedColumnFormula>טבלה4[[#This Row],[התרומה לתשואה ינואר-מרץ 2023]]+I6+K6+M6</calculatedColumnFormula>
    </tableColumn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 dataDxfId="0">
      <calculatedColumnFormula>טבלה4[[#This Row],[התרומה לתשואה ינואר-ספטמבר 2023]]+U6+W6+Y6</calculatedColumnFormula>
    </tableColumn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1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3"/>
    <tableColumn id="3" xr3:uid="{00000000-0010-0000-0100-000003000000}" name="שיעור מסך הנכסים ינואר 2023"/>
    <tableColumn id="4" xr3:uid="{00000000-0010-0000-0100-000004000000}" name="התרומה לתשואה פברואר2023 "/>
    <tableColumn id="5" xr3:uid="{00000000-0010-0000-0100-000005000000}" name="שיעור מסך הנכסים פברואר 2023 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6" workbookViewId="0">
      <selection activeCell="I58" sqref="I58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78</v>
      </c>
      <c r="C3" s="19" t="s">
        <v>36</v>
      </c>
    </row>
    <row r="4" spans="2:31" x14ac:dyDescent="0.25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46</v>
      </c>
      <c r="D5" s="38" t="s">
        <v>47</v>
      </c>
      <c r="E5" s="40" t="s">
        <v>48</v>
      </c>
      <c r="F5" s="41" t="s">
        <v>49</v>
      </c>
      <c r="G5" s="38" t="s">
        <v>50</v>
      </c>
      <c r="H5" s="38" t="s">
        <v>51</v>
      </c>
      <c r="I5" s="40" t="s">
        <v>52</v>
      </c>
      <c r="J5" s="41" t="s">
        <v>53</v>
      </c>
      <c r="K5" s="38" t="s">
        <v>54</v>
      </c>
      <c r="L5" s="38" t="s">
        <v>55</v>
      </c>
      <c r="M5" s="40" t="s">
        <v>56</v>
      </c>
      <c r="N5" s="41" t="s">
        <v>57</v>
      </c>
      <c r="O5" s="38" t="s">
        <v>58</v>
      </c>
      <c r="P5" s="39" t="s">
        <v>59</v>
      </c>
      <c r="Q5" s="40" t="s">
        <v>60</v>
      </c>
      <c r="R5" s="41" t="s">
        <v>61</v>
      </c>
      <c r="S5" s="38" t="s">
        <v>62</v>
      </c>
      <c r="T5" s="39" t="s">
        <v>63</v>
      </c>
      <c r="U5" s="40" t="s">
        <v>64</v>
      </c>
      <c r="V5" s="41" t="s">
        <v>65</v>
      </c>
      <c r="W5" s="38" t="s">
        <v>66</v>
      </c>
      <c r="X5" s="39" t="s">
        <v>67</v>
      </c>
      <c r="Y5" s="40" t="s">
        <v>68</v>
      </c>
      <c r="Z5" s="41" t="s">
        <v>69</v>
      </c>
      <c r="AE5" s="3" t="s">
        <v>2</v>
      </c>
    </row>
    <row r="6" spans="2:31" x14ac:dyDescent="0.25">
      <c r="B6" s="6" t="s">
        <v>1</v>
      </c>
      <c r="C6" s="15">
        <v>-4.0000000000000002E-4</v>
      </c>
      <c r="D6" s="7">
        <v>7.8539999999999999E-2</v>
      </c>
      <c r="E6" s="23">
        <v>2.9999999999999997E-4</v>
      </c>
      <c r="F6" s="23">
        <v>7.8401999999999999E-2</v>
      </c>
      <c r="G6" s="15">
        <v>1E-4</v>
      </c>
      <c r="H6" s="7">
        <v>4.1336999999999999E-2</v>
      </c>
      <c r="I6" s="23">
        <v>-1E-4</v>
      </c>
      <c r="J6" s="23">
        <v>3.2541E-2</v>
      </c>
      <c r="K6" s="15">
        <v>1E-4</v>
      </c>
      <c r="L6" s="7">
        <v>2.4899999999999999E-2</v>
      </c>
      <c r="M6" s="23">
        <v>1E-4</v>
      </c>
      <c r="N6" s="23">
        <v>3.9600000000000003E-2</v>
      </c>
      <c r="O6" s="15">
        <v>1E-4</v>
      </c>
      <c r="P6" s="7">
        <v>8.48E-2</v>
      </c>
      <c r="Q6" s="23">
        <v>6.9999999999999999E-4</v>
      </c>
      <c r="R6" s="23">
        <v>7.5700000000000003E-2</v>
      </c>
      <c r="S6" s="15">
        <v>2.0000000000000001E-4</v>
      </c>
      <c r="T6" s="7">
        <v>6.7000000000000004E-2</v>
      </c>
      <c r="U6" s="23">
        <v>2.9999999999999997E-4</v>
      </c>
      <c r="V6" s="23">
        <v>6.7900000000000002E-2</v>
      </c>
      <c r="W6" s="15">
        <v>2.0000000000000001E-4</v>
      </c>
      <c r="X6" s="7">
        <v>5.6000000000000001E-2</v>
      </c>
      <c r="Y6" s="23">
        <v>1E-4</v>
      </c>
      <c r="Z6" s="24">
        <v>4.7699999999999999E-2</v>
      </c>
      <c r="AE6" s="3" t="s">
        <v>4</v>
      </c>
    </row>
    <row r="7" spans="2:31" x14ac:dyDescent="0.25">
      <c r="B7" s="9" t="s">
        <v>3</v>
      </c>
      <c r="C7" s="15">
        <v>6.9999999999999999E-4</v>
      </c>
      <c r="D7" s="7">
        <v>0.118686</v>
      </c>
      <c r="E7" s="23">
        <v>-3.0000000000000001E-3</v>
      </c>
      <c r="F7" s="23">
        <v>0.13727700000000001</v>
      </c>
      <c r="G7" s="15">
        <v>1.6000000000000001E-3</v>
      </c>
      <c r="H7" s="7">
        <v>0.14726600000000001</v>
      </c>
      <c r="I7" s="23">
        <v>-2.9999999999999997E-4</v>
      </c>
      <c r="J7" s="23">
        <v>0.14796000000000001</v>
      </c>
      <c r="K7" s="15">
        <v>1.2999999999999999E-3</v>
      </c>
      <c r="L7" s="7">
        <v>0.1459</v>
      </c>
      <c r="M7" s="23">
        <v>2.0000000000000001E-4</v>
      </c>
      <c r="N7" s="23">
        <v>0.12529999999999999</v>
      </c>
      <c r="O7" s="15">
        <v>1E-4</v>
      </c>
      <c r="P7" s="7">
        <v>0.1074</v>
      </c>
      <c r="Q7" s="23">
        <v>4.0000000000000002E-4</v>
      </c>
      <c r="R7" s="23">
        <v>0.1051</v>
      </c>
      <c r="S7" s="15">
        <v>-5.9999999999999995E-4</v>
      </c>
      <c r="T7" s="7">
        <v>0.1007</v>
      </c>
      <c r="U7" s="23">
        <v>-1.1000000000000001E-3</v>
      </c>
      <c r="V7" s="23">
        <v>9.8699999999999996E-2</v>
      </c>
      <c r="W7" s="15">
        <v>1.6999999999999999E-3</v>
      </c>
      <c r="X7" s="7">
        <v>0.10970000000000001</v>
      </c>
      <c r="Y7" s="23">
        <v>1.1000000000000001E-3</v>
      </c>
      <c r="Z7" s="24">
        <v>0.111</v>
      </c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>
        <v>0</v>
      </c>
      <c r="X8" s="7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>
        <v>0</v>
      </c>
      <c r="V9" s="23">
        <v>0</v>
      </c>
      <c r="W9" s="15">
        <v>0</v>
      </c>
      <c r="X9" s="7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15">
        <v>1.8E-3</v>
      </c>
      <c r="D10" s="7">
        <v>0.114604</v>
      </c>
      <c r="E10" s="23">
        <v>-4.0000000000000001E-3</v>
      </c>
      <c r="F10" s="23">
        <v>0.108806</v>
      </c>
      <c r="G10" s="15">
        <v>2E-3</v>
      </c>
      <c r="H10" s="7">
        <v>0.109613</v>
      </c>
      <c r="I10" s="23">
        <v>8.9999999999999998E-4</v>
      </c>
      <c r="J10" s="23">
        <v>0.107637</v>
      </c>
      <c r="K10" s="15">
        <v>1.2999999999999999E-3</v>
      </c>
      <c r="L10" s="7">
        <v>0.1108</v>
      </c>
      <c r="M10" s="23">
        <v>4.0000000000000002E-4</v>
      </c>
      <c r="N10" s="23">
        <v>0.1114</v>
      </c>
      <c r="O10" s="15">
        <v>6.9999999999999999E-4</v>
      </c>
      <c r="P10" s="7">
        <v>0.1012</v>
      </c>
      <c r="Q10" s="23">
        <v>6.9999999999999999E-4</v>
      </c>
      <c r="R10" s="23">
        <v>9.3100000000000002E-2</v>
      </c>
      <c r="S10" s="15">
        <v>-8.0000000000000004E-4</v>
      </c>
      <c r="T10" s="7">
        <v>8.1000000000000003E-2</v>
      </c>
      <c r="U10" s="23">
        <v>-1.5E-3</v>
      </c>
      <c r="V10" s="23">
        <v>7.3800000000000004E-2</v>
      </c>
      <c r="W10" s="15">
        <v>2.5999999999999999E-3</v>
      </c>
      <c r="X10" s="7">
        <v>6.6600000000000006E-2</v>
      </c>
      <c r="Y10" s="23">
        <v>1.1000000000000001E-3</v>
      </c>
      <c r="Z10" s="24">
        <v>5.6899999999999999E-2</v>
      </c>
      <c r="AE10" s="3" t="s">
        <v>12</v>
      </c>
    </row>
    <row r="11" spans="2:31" x14ac:dyDescent="0.25">
      <c r="B11" s="9" t="s">
        <v>11</v>
      </c>
      <c r="C11" s="15">
        <v>0</v>
      </c>
      <c r="D11" s="7">
        <v>1.686E-3</v>
      </c>
      <c r="E11" s="23">
        <v>0</v>
      </c>
      <c r="F11" s="23">
        <v>1.5020000000000001E-3</v>
      </c>
      <c r="G11" s="15">
        <v>0</v>
      </c>
      <c r="H11" s="7">
        <v>1.4840000000000001E-3</v>
      </c>
      <c r="I11" s="23">
        <v>0</v>
      </c>
      <c r="J11" s="23">
        <v>1.4710000000000001E-3</v>
      </c>
      <c r="K11" s="15">
        <v>0</v>
      </c>
      <c r="L11" s="7">
        <v>1.4E-3</v>
      </c>
      <c r="M11" s="23">
        <v>0</v>
      </c>
      <c r="N11" s="23">
        <v>1.4E-3</v>
      </c>
      <c r="O11" s="15">
        <v>0</v>
      </c>
      <c r="P11" s="7">
        <v>1.1999999999999999E-3</v>
      </c>
      <c r="Q11" s="23">
        <v>0</v>
      </c>
      <c r="R11" s="23">
        <v>1.1000000000000001E-3</v>
      </c>
      <c r="S11" s="15">
        <v>0</v>
      </c>
      <c r="T11" s="7">
        <v>1E-3</v>
      </c>
      <c r="U11" s="23">
        <v>0</v>
      </c>
      <c r="V11" s="23">
        <v>8.9999999999999998E-4</v>
      </c>
      <c r="W11" s="15">
        <v>0</v>
      </c>
      <c r="X11" s="7">
        <v>8.0000000000000004E-4</v>
      </c>
      <c r="Y11" s="23">
        <v>0</v>
      </c>
      <c r="Z11" s="24">
        <v>8.0000000000000004E-4</v>
      </c>
      <c r="AE11" s="3" t="s">
        <v>14</v>
      </c>
    </row>
    <row r="12" spans="2:31" x14ac:dyDescent="0.25">
      <c r="B12" s="9" t="s">
        <v>13</v>
      </c>
      <c r="C12" s="15">
        <v>1.2999999999999999E-3</v>
      </c>
      <c r="D12" s="7">
        <v>0.189384</v>
      </c>
      <c r="E12" s="23">
        <v>-5.4999999999999997E-3</v>
      </c>
      <c r="F12" s="23">
        <v>0.16861699999999999</v>
      </c>
      <c r="G12" s="15">
        <v>1.2999999999999999E-3</v>
      </c>
      <c r="H12" s="7">
        <v>0.16392499999999999</v>
      </c>
      <c r="I12" s="23">
        <v>2.8E-3</v>
      </c>
      <c r="J12" s="23">
        <v>0.160049</v>
      </c>
      <c r="K12" s="15">
        <v>-5.0000000000000001E-4</v>
      </c>
      <c r="L12" s="7">
        <v>0.1603</v>
      </c>
      <c r="M12" s="23">
        <v>2.3999999999999998E-3</v>
      </c>
      <c r="N12" s="23">
        <v>0.154</v>
      </c>
      <c r="O12" s="15">
        <v>9.1999999999999998E-3</v>
      </c>
      <c r="P12" s="7">
        <v>0.14219999999999999</v>
      </c>
      <c r="Q12" s="23">
        <v>-2.0999999999999999E-3</v>
      </c>
      <c r="R12" s="23">
        <v>0.13200000000000001</v>
      </c>
      <c r="S12" s="15">
        <v>-2.0000000000000001E-4</v>
      </c>
      <c r="T12" s="7">
        <v>0.1145</v>
      </c>
      <c r="U12" s="23">
        <v>-9.4999999999999998E-3</v>
      </c>
      <c r="V12" s="23">
        <v>0.10009999999999999</v>
      </c>
      <c r="W12" s="15">
        <v>7.3000000000000001E-3</v>
      </c>
      <c r="X12" s="7">
        <v>9.0700000000000003E-2</v>
      </c>
      <c r="Y12" s="23">
        <v>4.1999999999999997E-3</v>
      </c>
      <c r="Z12" s="24">
        <v>8.5000000000000006E-2</v>
      </c>
      <c r="AE12" s="3" t="s">
        <v>15</v>
      </c>
    </row>
    <row r="13" spans="2:31" x14ac:dyDescent="0.25">
      <c r="B13" s="46" t="s">
        <v>45</v>
      </c>
      <c r="C13" s="15">
        <v>2.2599999999999999E-2</v>
      </c>
      <c r="D13" s="47">
        <v>0.49373699999999998</v>
      </c>
      <c r="E13" s="23">
        <v>8.0000000000000002E-3</v>
      </c>
      <c r="F13" s="23">
        <v>0.50621000000000005</v>
      </c>
      <c r="G13" s="15">
        <v>-4.0000000000000001E-3</v>
      </c>
      <c r="H13" s="7">
        <v>0.54229000000000005</v>
      </c>
      <c r="I13" s="23">
        <v>1.9300000000000001E-2</v>
      </c>
      <c r="J13" s="23">
        <v>0.55326399999999998</v>
      </c>
      <c r="K13" s="15">
        <v>1.0999999999999999E-2</v>
      </c>
      <c r="L13" s="7">
        <v>0.5595</v>
      </c>
      <c r="M13" s="23">
        <v>2.3099999999999999E-2</v>
      </c>
      <c r="N13" s="23">
        <v>0.56850000000000001</v>
      </c>
      <c r="O13" s="15">
        <v>2.7400000000000001E-2</v>
      </c>
      <c r="P13" s="7">
        <v>0.56040000000000001</v>
      </c>
      <c r="Q13" s="23">
        <v>7.1999999999999998E-3</v>
      </c>
      <c r="R13" s="23">
        <v>0.59330000000000005</v>
      </c>
      <c r="S13" s="15">
        <v>-1.7299999999999999E-2</v>
      </c>
      <c r="T13" s="7">
        <v>0.6391</v>
      </c>
      <c r="U13" s="23">
        <v>-1.0999999999999999E-2</v>
      </c>
      <c r="V13" s="23">
        <v>0.6613</v>
      </c>
      <c r="W13" s="15">
        <v>2.5700000000000001E-2</v>
      </c>
      <c r="X13" s="7">
        <v>0.67179999999999995</v>
      </c>
      <c r="Y13" s="48">
        <v>2.24E-2</v>
      </c>
      <c r="Z13" s="49">
        <v>0.69099999999999995</v>
      </c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>
        <v>0</v>
      </c>
      <c r="R14" s="23">
        <v>0</v>
      </c>
      <c r="S14" s="15">
        <v>0</v>
      </c>
      <c r="T14" s="7">
        <v>0</v>
      </c>
      <c r="U14" s="23">
        <v>0</v>
      </c>
      <c r="V14" s="23">
        <v>0</v>
      </c>
      <c r="W14" s="15">
        <v>0</v>
      </c>
      <c r="X14" s="7">
        <v>0</v>
      </c>
      <c r="Y14" s="23">
        <v>0</v>
      </c>
      <c r="Z14" s="24">
        <v>0</v>
      </c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>
        <v>0</v>
      </c>
      <c r="V15" s="23">
        <v>0</v>
      </c>
      <c r="W15" s="15">
        <v>0</v>
      </c>
      <c r="X15" s="7">
        <v>0</v>
      </c>
      <c r="Y15" s="23">
        <v>0</v>
      </c>
      <c r="Z15" s="24">
        <v>0</v>
      </c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>
        <v>0</v>
      </c>
      <c r="X16" s="7">
        <v>0</v>
      </c>
      <c r="Y16" s="23">
        <v>0</v>
      </c>
      <c r="Z16" s="24">
        <v>0</v>
      </c>
      <c r="AE16" s="3"/>
    </row>
    <row r="17" spans="2:31" x14ac:dyDescent="0.25">
      <c r="B17" s="9" t="s">
        <v>21</v>
      </c>
      <c r="C17" s="15">
        <v>2.7000000000000001E-3</v>
      </c>
      <c r="D17" s="7">
        <v>3.0360000000000001E-3</v>
      </c>
      <c r="E17" s="23">
        <v>-9.7000000000000003E-3</v>
      </c>
      <c r="F17" s="23">
        <v>-1.317E-3</v>
      </c>
      <c r="G17" s="15">
        <v>4.0000000000000001E-3</v>
      </c>
      <c r="H17" s="7">
        <v>-5.751E-3</v>
      </c>
      <c r="I17" s="23">
        <v>-2.8999999999999998E-3</v>
      </c>
      <c r="J17" s="23">
        <v>-1.9810000000000001E-3</v>
      </c>
      <c r="K17" s="15">
        <v>-3.8E-3</v>
      </c>
      <c r="L17" s="7">
        <v>-3.5000000000000001E-3</v>
      </c>
      <c r="M17" s="23">
        <v>8.9999999999999998E-4</v>
      </c>
      <c r="N17" s="23">
        <v>-2.3E-3</v>
      </c>
      <c r="O17" s="15">
        <v>-2.0000000000000001E-4</v>
      </c>
      <c r="P17" s="7">
        <v>1.4E-3</v>
      </c>
      <c r="Q17" s="23">
        <v>-9.5999999999999992E-3</v>
      </c>
      <c r="R17" s="23">
        <v>-1.4E-3</v>
      </c>
      <c r="S17" s="15">
        <v>-1.9E-3</v>
      </c>
      <c r="T17" s="7">
        <v>-4.4000000000000003E-3</v>
      </c>
      <c r="U17" s="23">
        <v>-6.0000000000000001E-3</v>
      </c>
      <c r="V17" s="23">
        <v>-3.5999999999999999E-3</v>
      </c>
      <c r="W17" s="15">
        <v>9.1999999999999998E-3</v>
      </c>
      <c r="X17" s="7">
        <v>3.7000000000000002E-3</v>
      </c>
      <c r="Y17" s="23">
        <v>2.2000000000000001E-3</v>
      </c>
      <c r="Z17" s="24">
        <v>7.0000000000000001E-3</v>
      </c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0</v>
      </c>
      <c r="P19" s="7">
        <v>0</v>
      </c>
      <c r="Q19" s="23">
        <v>0</v>
      </c>
      <c r="R19" s="23">
        <v>0</v>
      </c>
      <c r="S19" s="15">
        <v>0</v>
      </c>
      <c r="T19" s="7">
        <v>0</v>
      </c>
      <c r="U19" s="23">
        <v>0</v>
      </c>
      <c r="V19" s="23">
        <v>0</v>
      </c>
      <c r="W19" s="15">
        <v>0</v>
      </c>
      <c r="X19" s="7">
        <v>0</v>
      </c>
      <c r="Y19" s="23">
        <v>0</v>
      </c>
      <c r="Z19" s="24">
        <v>0</v>
      </c>
    </row>
    <row r="20" spans="2:31" x14ac:dyDescent="0.25">
      <c r="B20" s="9" t="s">
        <v>24</v>
      </c>
      <c r="C20" s="15">
        <v>0</v>
      </c>
      <c r="D20" s="7">
        <v>0</v>
      </c>
      <c r="E20" s="23">
        <v>0</v>
      </c>
      <c r="F20" s="23">
        <v>0</v>
      </c>
      <c r="G20" s="15">
        <v>0</v>
      </c>
      <c r="H20" s="7">
        <v>0</v>
      </c>
      <c r="I20" s="23">
        <v>0</v>
      </c>
      <c r="J20" s="23">
        <v>0</v>
      </c>
      <c r="K20" s="15">
        <v>0</v>
      </c>
      <c r="L20" s="7">
        <v>5.9999999999999995E-4</v>
      </c>
      <c r="M20" s="23">
        <v>0</v>
      </c>
      <c r="N20" s="23">
        <v>1.6000000000000001E-3</v>
      </c>
      <c r="O20" s="15">
        <v>0</v>
      </c>
      <c r="P20" s="7">
        <v>1.2999999999999999E-3</v>
      </c>
      <c r="Q20" s="23">
        <v>0</v>
      </c>
      <c r="R20" s="23">
        <v>1.1000000000000001E-3</v>
      </c>
      <c r="S20" s="15">
        <v>0</v>
      </c>
      <c r="T20" s="7">
        <v>8.9999999999999998E-4</v>
      </c>
      <c r="U20" s="23">
        <v>0</v>
      </c>
      <c r="V20" s="23">
        <v>6.9999999999999999E-4</v>
      </c>
      <c r="W20" s="15">
        <v>0</v>
      </c>
      <c r="X20" s="7">
        <v>5.9999999999999995E-4</v>
      </c>
      <c r="Y20" s="23">
        <v>0</v>
      </c>
      <c r="Z20" s="24">
        <v>4.0000000000000002E-4</v>
      </c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15">
        <v>-1E-4</v>
      </c>
      <c r="D24" s="7">
        <v>3.2699999999999998E-4</v>
      </c>
      <c r="E24" s="23">
        <v>-1E-4</v>
      </c>
      <c r="F24" s="23">
        <v>5.0100000000000003E-4</v>
      </c>
      <c r="G24" s="15">
        <v>0</v>
      </c>
      <c r="H24" s="7">
        <v>-1.64E-4</v>
      </c>
      <c r="I24" s="23">
        <v>0</v>
      </c>
      <c r="J24" s="23">
        <v>-9.41E-4</v>
      </c>
      <c r="K24" s="15">
        <v>0</v>
      </c>
      <c r="L24" s="7">
        <v>1E-4</v>
      </c>
      <c r="M24" s="23">
        <v>0</v>
      </c>
      <c r="N24" s="23">
        <v>5.0000000000000001E-4</v>
      </c>
      <c r="O24" s="15">
        <v>-1E-4</v>
      </c>
      <c r="P24" s="7">
        <v>1E-4</v>
      </c>
      <c r="Q24" s="23">
        <v>0</v>
      </c>
      <c r="R24" s="23">
        <v>0</v>
      </c>
      <c r="S24" s="15">
        <v>0</v>
      </c>
      <c r="T24" s="7">
        <v>2.0000000000000001E-4</v>
      </c>
      <c r="U24" s="23">
        <v>0</v>
      </c>
      <c r="V24" s="23">
        <v>2.0000000000000001E-4</v>
      </c>
      <c r="W24" s="15">
        <v>0</v>
      </c>
      <c r="X24" s="7">
        <v>1E-4</v>
      </c>
      <c r="Y24" s="23">
        <v>0</v>
      </c>
      <c r="Z24" s="24">
        <v>2.0000000000000001E-4</v>
      </c>
    </row>
    <row r="25" spans="2:31" x14ac:dyDescent="0.25">
      <c r="B25" s="10" t="s">
        <v>29</v>
      </c>
      <c r="C25" s="11">
        <f t="shared" ref="C25:H25" si="0">SUBTOTAL(109,C6:C24)</f>
        <v>2.86E-2</v>
      </c>
      <c r="D25" s="12">
        <f t="shared" si="0"/>
        <v>1</v>
      </c>
      <c r="E25" s="25">
        <f t="shared" si="0"/>
        <v>-1.3999999999999999E-2</v>
      </c>
      <c r="F25" s="52">
        <f t="shared" si="0"/>
        <v>0.99999800000000005</v>
      </c>
      <c r="G25" s="11">
        <f t="shared" si="0"/>
        <v>5.0000000000000001E-3</v>
      </c>
      <c r="H25" s="12">
        <f t="shared" si="0"/>
        <v>1</v>
      </c>
      <c r="I25" s="25">
        <f t="shared" ref="I25:N25" si="1">SUBTOTAL(109,I6:I24)</f>
        <v>1.9700000000000002E-2</v>
      </c>
      <c r="J25" s="26">
        <f t="shared" si="1"/>
        <v>0.99999999999999989</v>
      </c>
      <c r="K25" s="11">
        <f t="shared" si="1"/>
        <v>9.4000000000000004E-3</v>
      </c>
      <c r="L25" s="12">
        <f t="shared" si="1"/>
        <v>1.0000000000000002</v>
      </c>
      <c r="M25" s="25">
        <f t="shared" si="1"/>
        <v>2.7099999999999999E-2</v>
      </c>
      <c r="N25" s="26">
        <f t="shared" si="1"/>
        <v>1</v>
      </c>
      <c r="O25" s="11">
        <f t="shared" ref="O25:T25" si="2">SUBTOTAL(109,O6:O24)</f>
        <v>3.7199999999999997E-2</v>
      </c>
      <c r="P25" s="12">
        <f t="shared" si="2"/>
        <v>0.99999999999999989</v>
      </c>
      <c r="Q25" s="25">
        <f t="shared" si="2"/>
        <v>-2.6999999999999993E-3</v>
      </c>
      <c r="R25" s="26">
        <f t="shared" si="2"/>
        <v>1.0000000000000002</v>
      </c>
      <c r="S25" s="11">
        <f t="shared" si="2"/>
        <v>-2.06E-2</v>
      </c>
      <c r="T25" s="12">
        <f t="shared" si="2"/>
        <v>1.0000000000000002</v>
      </c>
      <c r="U25" s="25">
        <f t="shared" ref="U25:Z25" si="3">SUBTOTAL(109,U6:U24)</f>
        <v>-2.8799999999999999E-2</v>
      </c>
      <c r="V25" s="26">
        <f t="shared" si="3"/>
        <v>0.99999999999999989</v>
      </c>
      <c r="W25" s="11">
        <f t="shared" si="3"/>
        <v>4.6699999999999998E-2</v>
      </c>
      <c r="X25" s="12">
        <f t="shared" si="3"/>
        <v>1</v>
      </c>
      <c r="Y25" s="25">
        <f t="shared" si="3"/>
        <v>3.1099999999999999E-2</v>
      </c>
      <c r="Z25" s="26">
        <f t="shared" si="3"/>
        <v>0.99999999999999989</v>
      </c>
    </row>
    <row r="26" spans="2:31" x14ac:dyDescent="0.25">
      <c r="B26" s="31" t="s">
        <v>35</v>
      </c>
      <c r="C26" s="51">
        <v>339.19</v>
      </c>
      <c r="D26" s="20"/>
      <c r="E26" s="53">
        <v>-196.98</v>
      </c>
      <c r="F26" s="20"/>
      <c r="G26" s="51">
        <v>67.97</v>
      </c>
      <c r="H26" s="20"/>
      <c r="I26" s="53">
        <v>271.5</v>
      </c>
      <c r="J26" s="20"/>
      <c r="K26" s="51">
        <v>132.38</v>
      </c>
      <c r="L26" s="20"/>
      <c r="M26" s="53">
        <v>393.67</v>
      </c>
      <c r="N26" s="20"/>
      <c r="O26" s="51">
        <v>587.96</v>
      </c>
      <c r="P26" s="20"/>
      <c r="Q26" s="53">
        <v>-24.51</v>
      </c>
      <c r="R26" s="20"/>
      <c r="S26" s="51">
        <v>-440.48</v>
      </c>
      <c r="T26" s="20"/>
      <c r="U26" s="53">
        <v>-667.4</v>
      </c>
      <c r="V26" s="20"/>
      <c r="W26" s="51">
        <v>1102.5899999999999</v>
      </c>
      <c r="X26" s="20"/>
      <c r="Y26" s="53">
        <v>846.65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1.21E-2</v>
      </c>
      <c r="D28" s="16">
        <v>0.64312000000000002</v>
      </c>
      <c r="E28" s="27">
        <v>-2.3199999999999998E-2</v>
      </c>
      <c r="F28" s="28">
        <v>0.656748</v>
      </c>
      <c r="G28" s="15">
        <v>1.0699999999999999E-2</v>
      </c>
      <c r="H28" s="16">
        <v>0.66240600000000005</v>
      </c>
      <c r="I28" s="27">
        <v>7.4999999999999997E-3</v>
      </c>
      <c r="J28" s="28">
        <v>0.65817599999999998</v>
      </c>
      <c r="K28" s="15">
        <v>8.6999999999999994E-3</v>
      </c>
      <c r="L28" s="16">
        <v>0.66379999999999995</v>
      </c>
      <c r="M28" s="27">
        <v>1.15E-2</v>
      </c>
      <c r="N28" s="28">
        <v>0.66920000000000002</v>
      </c>
      <c r="O28" s="15">
        <v>2.12E-2</v>
      </c>
      <c r="P28" s="16">
        <v>0.68989999999999996</v>
      </c>
      <c r="Q28" s="27">
        <v>-4.1000000000000003E-3</v>
      </c>
      <c r="R28" s="28">
        <v>0.71409999999999996</v>
      </c>
      <c r="S28" s="15">
        <v>-1.5299999999999999E-2</v>
      </c>
      <c r="T28" s="16">
        <v>0.74550000000000005</v>
      </c>
      <c r="U28" s="27">
        <v>-3.1300000000000001E-2</v>
      </c>
      <c r="V28" s="28">
        <v>0.76119999999999999</v>
      </c>
      <c r="W28" s="15">
        <v>4.6300000000000001E-2</v>
      </c>
      <c r="X28" s="16">
        <v>0.78669999999999995</v>
      </c>
      <c r="Y28" s="27">
        <v>2.76E-2</v>
      </c>
      <c r="Z28" s="28">
        <v>0.80859999999999999</v>
      </c>
    </row>
    <row r="29" spans="2:31" x14ac:dyDescent="0.25">
      <c r="B29" s="9" t="s">
        <v>31</v>
      </c>
      <c r="C29" s="7">
        <v>1.6500000000000001E-2</v>
      </c>
      <c r="D29" s="8">
        <v>0.35687999999999998</v>
      </c>
      <c r="E29" s="23">
        <v>9.1999999999999998E-3</v>
      </c>
      <c r="F29" s="24">
        <v>0.343252</v>
      </c>
      <c r="G29" s="7">
        <v>-5.7000000000000002E-3</v>
      </c>
      <c r="H29" s="8">
        <v>0.33759400000000001</v>
      </c>
      <c r="I29" s="23">
        <v>1.2200000000000001E-2</v>
      </c>
      <c r="J29" s="24">
        <v>0.34182400000000002</v>
      </c>
      <c r="K29" s="7">
        <v>6.9999999999999999E-4</v>
      </c>
      <c r="L29" s="8">
        <v>0.3362</v>
      </c>
      <c r="M29" s="23">
        <v>1.5599999999999999E-2</v>
      </c>
      <c r="N29" s="24">
        <v>0.33079999999999998</v>
      </c>
      <c r="O29" s="7">
        <v>1.6E-2</v>
      </c>
      <c r="P29" s="8">
        <v>0.31009999999999999</v>
      </c>
      <c r="Q29" s="23">
        <v>1.4E-3</v>
      </c>
      <c r="R29" s="24">
        <v>0.28589999999999999</v>
      </c>
      <c r="S29" s="7">
        <v>-5.3E-3</v>
      </c>
      <c r="T29" s="8">
        <v>0.2545</v>
      </c>
      <c r="U29" s="23">
        <v>2.5000000000000001E-3</v>
      </c>
      <c r="V29" s="24">
        <v>0.23880000000000001</v>
      </c>
      <c r="W29" s="7">
        <v>4.0000000000000002E-4</v>
      </c>
      <c r="X29" s="8">
        <v>0.21329999999999999</v>
      </c>
      <c r="Y29" s="23">
        <v>3.5000000000000001E-3</v>
      </c>
      <c r="Z29" s="24">
        <v>0.19139999999999999</v>
      </c>
    </row>
    <row r="30" spans="2:31" x14ac:dyDescent="0.25">
      <c r="B30" s="10" t="s">
        <v>29</v>
      </c>
      <c r="C30" s="11">
        <f t="shared" ref="C30:F30" si="4">C28+C29</f>
        <v>2.86E-2</v>
      </c>
      <c r="D30" s="12">
        <f t="shared" si="4"/>
        <v>1</v>
      </c>
      <c r="E30" s="25">
        <f t="shared" si="4"/>
        <v>-1.3999999999999999E-2</v>
      </c>
      <c r="F30" s="26">
        <f t="shared" si="4"/>
        <v>1</v>
      </c>
      <c r="G30" s="11">
        <f>G28+G29</f>
        <v>4.9999999999999992E-3</v>
      </c>
      <c r="H30" s="12">
        <f>H28+H29</f>
        <v>1</v>
      </c>
      <c r="I30" s="25">
        <f t="shared" ref="I30:N30" si="5">I28+I29</f>
        <v>1.9700000000000002E-2</v>
      </c>
      <c r="J30" s="26">
        <f t="shared" si="5"/>
        <v>1</v>
      </c>
      <c r="K30" s="11">
        <f t="shared" si="5"/>
        <v>9.3999999999999986E-3</v>
      </c>
      <c r="L30" s="12">
        <f t="shared" si="5"/>
        <v>1</v>
      </c>
      <c r="M30" s="25">
        <f t="shared" si="5"/>
        <v>2.7099999999999999E-2</v>
      </c>
      <c r="N30" s="26">
        <f t="shared" si="5"/>
        <v>1</v>
      </c>
      <c r="O30" s="11">
        <f t="shared" ref="O30:T30" si="6">O28+O29</f>
        <v>3.7199999999999997E-2</v>
      </c>
      <c r="P30" s="12">
        <f t="shared" si="6"/>
        <v>1</v>
      </c>
      <c r="Q30" s="25">
        <f t="shared" si="6"/>
        <v>-2.7000000000000001E-3</v>
      </c>
      <c r="R30" s="26">
        <f t="shared" si="6"/>
        <v>1</v>
      </c>
      <c r="S30" s="11">
        <f t="shared" si="6"/>
        <v>-2.06E-2</v>
      </c>
      <c r="T30" s="12">
        <f t="shared" si="6"/>
        <v>1</v>
      </c>
      <c r="U30" s="25">
        <f t="shared" ref="U30:Z30" si="7">U28+U29</f>
        <v>-2.8800000000000003E-2</v>
      </c>
      <c r="V30" s="26">
        <f t="shared" si="7"/>
        <v>1</v>
      </c>
      <c r="W30" s="11">
        <f t="shared" si="7"/>
        <v>4.6699999999999998E-2</v>
      </c>
      <c r="X30" s="12">
        <f t="shared" si="7"/>
        <v>1</v>
      </c>
      <c r="Y30" s="25">
        <f t="shared" si="7"/>
        <v>3.1099999999999999E-2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2.5899999999999999E-2</v>
      </c>
      <c r="D32" s="16">
        <v>0.99533700000000003</v>
      </c>
      <c r="E32" s="27">
        <v>-4.1000000000000003E-3</v>
      </c>
      <c r="F32" s="28">
        <v>0.99992099999999995</v>
      </c>
      <c r="G32" s="15">
        <v>1E-3</v>
      </c>
      <c r="H32" s="16">
        <v>1.0049760000000001</v>
      </c>
      <c r="I32" s="27">
        <v>2.2599999999999999E-2</v>
      </c>
      <c r="J32" s="28">
        <v>1.0017910000000001</v>
      </c>
      <c r="K32" s="15">
        <v>1.3100000000000001E-2</v>
      </c>
      <c r="L32" s="16">
        <v>1.0015000000000001</v>
      </c>
      <c r="M32" s="27">
        <v>2.6200000000000001E-2</v>
      </c>
      <c r="N32" s="28">
        <v>0.99939999999999996</v>
      </c>
      <c r="O32" s="15">
        <v>3.7499999999999999E-2</v>
      </c>
      <c r="P32" s="16">
        <v>0.99609999999999999</v>
      </c>
      <c r="Q32" s="27">
        <v>6.8999999999999999E-3</v>
      </c>
      <c r="R32" s="28">
        <v>0.99929999999999997</v>
      </c>
      <c r="S32" s="15">
        <v>-1.8700000000000001E-2</v>
      </c>
      <c r="T32" s="16">
        <v>1.0025999999999999</v>
      </c>
      <c r="U32" s="27">
        <v>-2.2800000000000001E-2</v>
      </c>
      <c r="V32" s="28">
        <v>1.0019</v>
      </c>
      <c r="W32" s="15">
        <v>3.7400000000000003E-2</v>
      </c>
      <c r="X32" s="16">
        <v>0.99490000000000001</v>
      </c>
      <c r="Y32" s="27">
        <v>2.8899999999999999E-2</v>
      </c>
      <c r="Z32" s="28">
        <v>0.9919</v>
      </c>
    </row>
    <row r="33" spans="2:26" x14ac:dyDescent="0.25">
      <c r="B33" s="9" t="s">
        <v>33</v>
      </c>
      <c r="C33" s="7">
        <v>2.7000000000000001E-3</v>
      </c>
      <c r="D33" s="8">
        <v>4.6629999999999996E-3</v>
      </c>
      <c r="E33" s="23">
        <v>-9.9000000000000008E-3</v>
      </c>
      <c r="F33" s="24">
        <v>7.8999999999999996E-5</v>
      </c>
      <c r="G33" s="7">
        <v>4.0000000000000001E-3</v>
      </c>
      <c r="H33" s="8">
        <v>-4.9760000000000004E-3</v>
      </c>
      <c r="I33" s="23">
        <v>-2.8999999999999998E-3</v>
      </c>
      <c r="J33" s="24">
        <v>-1.7910000000000001E-3</v>
      </c>
      <c r="K33" s="7">
        <v>-3.7000000000000002E-3</v>
      </c>
      <c r="L33" s="8">
        <v>-1.5E-3</v>
      </c>
      <c r="M33" s="23">
        <v>8.9999999999999998E-4</v>
      </c>
      <c r="N33" s="24">
        <v>5.9999999999999995E-4</v>
      </c>
      <c r="O33" s="7">
        <v>-2.9999999999999997E-4</v>
      </c>
      <c r="P33" s="8">
        <v>3.8999999999999998E-3</v>
      </c>
      <c r="Q33" s="23">
        <v>-9.5999999999999992E-3</v>
      </c>
      <c r="R33" s="24">
        <v>6.9999999999999999E-4</v>
      </c>
      <c r="S33" s="7">
        <v>-1.9E-3</v>
      </c>
      <c r="T33" s="8">
        <v>-2.5999999999999999E-3</v>
      </c>
      <c r="U33" s="23">
        <v>-6.0000000000000001E-3</v>
      </c>
      <c r="V33" s="24">
        <v>-1.9E-3</v>
      </c>
      <c r="W33" s="7">
        <v>9.2999999999999992E-3</v>
      </c>
      <c r="X33" s="8">
        <v>5.1000000000000004E-3</v>
      </c>
      <c r="Y33" s="23">
        <v>2.2000000000000001E-3</v>
      </c>
      <c r="Z33" s="24">
        <v>8.0999999999999996E-3</v>
      </c>
    </row>
    <row r="34" spans="2:26" x14ac:dyDescent="0.25">
      <c r="B34" s="32" t="s">
        <v>29</v>
      </c>
      <c r="C34" s="33">
        <f t="shared" ref="C34:H34" si="8">C32+C33</f>
        <v>2.86E-2</v>
      </c>
      <c r="D34" s="34">
        <f t="shared" si="8"/>
        <v>1</v>
      </c>
      <c r="E34" s="35">
        <f t="shared" si="8"/>
        <v>-1.4000000000000002E-2</v>
      </c>
      <c r="F34" s="36">
        <f t="shared" si="8"/>
        <v>1</v>
      </c>
      <c r="G34" s="33">
        <f t="shared" si="8"/>
        <v>5.0000000000000001E-3</v>
      </c>
      <c r="H34" s="34">
        <f t="shared" si="8"/>
        <v>1</v>
      </c>
      <c r="I34" s="35">
        <f t="shared" ref="I34:N34" si="9">I32+I33</f>
        <v>1.9699999999999999E-2</v>
      </c>
      <c r="J34" s="36">
        <f t="shared" si="9"/>
        <v>1</v>
      </c>
      <c r="K34" s="33">
        <f t="shared" si="9"/>
        <v>9.4000000000000004E-3</v>
      </c>
      <c r="L34" s="34">
        <f t="shared" si="9"/>
        <v>1</v>
      </c>
      <c r="M34" s="35">
        <f t="shared" si="9"/>
        <v>2.7100000000000003E-2</v>
      </c>
      <c r="N34" s="36">
        <f t="shared" si="9"/>
        <v>1</v>
      </c>
      <c r="O34" s="33">
        <f t="shared" ref="O34:T34" si="10">O32+O33</f>
        <v>3.7199999999999997E-2</v>
      </c>
      <c r="P34" s="34">
        <f t="shared" si="10"/>
        <v>1</v>
      </c>
      <c r="Q34" s="35">
        <f t="shared" si="10"/>
        <v>-2.6999999999999993E-3</v>
      </c>
      <c r="R34" s="36">
        <f t="shared" si="10"/>
        <v>1</v>
      </c>
      <c r="S34" s="33">
        <f t="shared" si="10"/>
        <v>-2.06E-2</v>
      </c>
      <c r="T34" s="34">
        <f t="shared" si="10"/>
        <v>0.99999999999999989</v>
      </c>
      <c r="U34" s="35">
        <f t="shared" ref="U34:Z34" si="11">U32+U33</f>
        <v>-2.8799999999999999E-2</v>
      </c>
      <c r="V34" s="36">
        <f t="shared" si="11"/>
        <v>1</v>
      </c>
      <c r="W34" s="33">
        <f t="shared" si="11"/>
        <v>4.6700000000000005E-2</v>
      </c>
      <c r="X34" s="34">
        <f t="shared" si="11"/>
        <v>1</v>
      </c>
      <c r="Y34" s="35">
        <f t="shared" si="11"/>
        <v>3.1099999999999999E-2</v>
      </c>
      <c r="Z34" s="36">
        <f t="shared" si="11"/>
        <v>1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70</v>
      </c>
      <c r="D36" s="5" t="s">
        <v>71</v>
      </c>
      <c r="E36" s="21" t="s">
        <v>72</v>
      </c>
      <c r="F36" s="22" t="s">
        <v>73</v>
      </c>
      <c r="G36" s="4" t="s">
        <v>74</v>
      </c>
      <c r="H36" s="5" t="s">
        <v>75</v>
      </c>
      <c r="I36" s="21" t="s">
        <v>76</v>
      </c>
      <c r="J36" s="21" t="s">
        <v>77</v>
      </c>
    </row>
    <row r="37" spans="2:26" x14ac:dyDescent="0.25">
      <c r="B37" s="6" t="s">
        <v>1</v>
      </c>
      <c r="C37" s="7">
        <v>-8.2999999999999998E-5</v>
      </c>
      <c r="D37" s="7">
        <v>6.5604999999999997E-2</v>
      </c>
      <c r="E37" s="23">
        <v>2.5999999999999998E-5</v>
      </c>
      <c r="F37" s="23">
        <v>4.8293000000000003E-2</v>
      </c>
      <c r="G37" s="7">
        <v>1.0629999999999999E-3</v>
      </c>
      <c r="H37" s="7">
        <v>5.9072E-2</v>
      </c>
      <c r="I37" s="23">
        <v>1.616E-3</v>
      </c>
      <c r="J37" s="23">
        <v>5.8132000000000003E-2</v>
      </c>
    </row>
    <row r="38" spans="2:26" x14ac:dyDescent="0.25">
      <c r="B38" s="9" t="s">
        <v>3</v>
      </c>
      <c r="C38" s="7">
        <v>-6.6799999999999997E-4</v>
      </c>
      <c r="D38" s="7">
        <v>0.134988</v>
      </c>
      <c r="E38" s="23">
        <v>5.62E-4</v>
      </c>
      <c r="F38" s="23">
        <v>0.13730700000000001</v>
      </c>
      <c r="G38" s="7">
        <v>4.0099999999999999E-4</v>
      </c>
      <c r="H38" s="7">
        <v>0.123986</v>
      </c>
      <c r="I38" s="23">
        <v>2.1090000000000002E-3</v>
      </c>
      <c r="J38" s="23">
        <v>0.117979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>
        <v>0</v>
      </c>
      <c r="J39" s="23">
        <v>0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>
        <v>0</v>
      </c>
      <c r="J40" s="23">
        <v>0</v>
      </c>
    </row>
    <row r="41" spans="2:26" x14ac:dyDescent="0.25">
      <c r="B41" s="9" t="s">
        <v>9</v>
      </c>
      <c r="C41" s="7">
        <v>-2.13E-4</v>
      </c>
      <c r="D41" s="7">
        <v>0.110878</v>
      </c>
      <c r="E41" s="23">
        <v>2.4269999999999999E-3</v>
      </c>
      <c r="F41" s="23">
        <v>0.11040999999999999</v>
      </c>
      <c r="G41" s="7">
        <v>3.1029999999999999E-3</v>
      </c>
      <c r="H41" s="7">
        <v>0.102613</v>
      </c>
      <c r="I41" s="23">
        <v>5.3420000000000004E-3</v>
      </c>
      <c r="J41" s="23">
        <v>8.9390999999999998E-2</v>
      </c>
    </row>
    <row r="42" spans="2:26" x14ac:dyDescent="0.25">
      <c r="B42" s="9" t="s">
        <v>11</v>
      </c>
      <c r="C42" s="7">
        <v>9.9999999999999995E-7</v>
      </c>
      <c r="D42" s="7">
        <v>1.5529999999999999E-3</v>
      </c>
      <c r="E42" s="23">
        <v>2.4000000000000001E-5</v>
      </c>
      <c r="F42" s="23">
        <v>1.49E-3</v>
      </c>
      <c r="G42" s="7">
        <v>4.6E-5</v>
      </c>
      <c r="H42" s="7">
        <v>1.338E-3</v>
      </c>
      <c r="I42" s="23">
        <v>6.4999999999999994E-5</v>
      </c>
      <c r="J42" s="23">
        <v>1.16E-3</v>
      </c>
    </row>
    <row r="43" spans="2:26" x14ac:dyDescent="0.25">
      <c r="B43" s="9" t="s">
        <v>13</v>
      </c>
      <c r="C43" s="7">
        <v>-2.9229999999999998E-3</v>
      </c>
      <c r="D43" s="7">
        <v>0.17341300000000001</v>
      </c>
      <c r="E43" s="23">
        <v>1.7390000000000001E-3</v>
      </c>
      <c r="F43" s="23">
        <v>0.165405</v>
      </c>
      <c r="G43" s="7">
        <v>8.6070000000000001E-3</v>
      </c>
      <c r="H43" s="7">
        <v>0.15060299999999999</v>
      </c>
      <c r="I43" s="23">
        <v>1.0430999999999999E-2</v>
      </c>
      <c r="J43" s="23">
        <v>0.12970000000000001</v>
      </c>
    </row>
    <row r="44" spans="2:26" x14ac:dyDescent="0.25">
      <c r="B44" s="46" t="s">
        <v>45</v>
      </c>
      <c r="C44" s="7">
        <v>2.6672999999999999E-2</v>
      </c>
      <c r="D44" s="7">
        <v>0.51485099999999995</v>
      </c>
      <c r="E44" s="23">
        <v>8.2374000000000003E-2</v>
      </c>
      <c r="F44" s="23">
        <v>0.53872699999999996</v>
      </c>
      <c r="G44" s="7">
        <v>0.100596</v>
      </c>
      <c r="H44" s="7">
        <v>0.56357500000000005</v>
      </c>
      <c r="I44" s="23">
        <v>0.14144100000000001</v>
      </c>
      <c r="J44" s="23">
        <v>0.60317299999999996</v>
      </c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>
        <v>0</v>
      </c>
      <c r="J45" s="23">
        <v>0</v>
      </c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>
        <v>0</v>
      </c>
      <c r="J46" s="23">
        <v>0</v>
      </c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>
        <v>0</v>
      </c>
      <c r="J47" s="23">
        <v>0</v>
      </c>
    </row>
    <row r="48" spans="2:26" x14ac:dyDescent="0.25">
      <c r="B48" s="9" t="s">
        <v>21</v>
      </c>
      <c r="C48" s="7">
        <v>-3.101E-3</v>
      </c>
      <c r="D48" s="7">
        <v>-1.5070000000000001E-3</v>
      </c>
      <c r="E48" s="23">
        <v>-8.9250000000000006E-3</v>
      </c>
      <c r="F48" s="23">
        <v>-2.0830000000000002E-3</v>
      </c>
      <c r="G48" s="7">
        <v>-2.0480999999999999E-2</v>
      </c>
      <c r="H48" s="7">
        <v>-1.9269999999999999E-3</v>
      </c>
      <c r="I48" s="23">
        <v>-1.5181E-2</v>
      </c>
      <c r="J48" s="23">
        <v>-2.6699999999999998E-4</v>
      </c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>
        <v>0</v>
      </c>
      <c r="J49" s="23">
        <v>0</v>
      </c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>
        <v>0</v>
      </c>
      <c r="J50" s="23">
        <v>0</v>
      </c>
    </row>
    <row r="51" spans="2:10" x14ac:dyDescent="0.25">
      <c r="B51" s="9" t="s">
        <v>24</v>
      </c>
      <c r="C51" s="7">
        <v>0</v>
      </c>
      <c r="D51" s="7">
        <v>0</v>
      </c>
      <c r="E51" s="23">
        <v>1.1E-5</v>
      </c>
      <c r="F51" s="23">
        <v>3.97E-4</v>
      </c>
      <c r="G51" s="7">
        <v>3.1999999999999999E-5</v>
      </c>
      <c r="H51" s="7">
        <v>6.7500000000000004E-4</v>
      </c>
      <c r="I51" s="23">
        <v>4.0000000000000003E-5</v>
      </c>
      <c r="J51" s="23">
        <v>6.2799999999999998E-4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3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3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3">
        <v>0</v>
      </c>
    </row>
    <row r="55" spans="2:10" x14ac:dyDescent="0.25">
      <c r="B55" s="9" t="s">
        <v>28</v>
      </c>
      <c r="C55" s="7">
        <v>-1.73E-4</v>
      </c>
      <c r="D55" s="7">
        <v>2.1699999999999999E-4</v>
      </c>
      <c r="E55" s="23">
        <v>-1.7699999999999999E-4</v>
      </c>
      <c r="F55" s="23">
        <v>5.3000000000000001E-5</v>
      </c>
      <c r="G55" s="7">
        <v>-2.9E-4</v>
      </c>
      <c r="H55" s="7">
        <v>6.4999999999999994E-5</v>
      </c>
      <c r="I55" s="23">
        <v>-2.9E-4</v>
      </c>
      <c r="J55" s="23">
        <v>1.05E-4</v>
      </c>
    </row>
    <row r="56" spans="2:10" x14ac:dyDescent="0.25">
      <c r="B56" s="10" t="s">
        <v>39</v>
      </c>
      <c r="C56" s="33">
        <v>1.9205E-2</v>
      </c>
      <c r="D56" s="12">
        <f>SUBTOTAL(109,D37:D55)</f>
        <v>0.99999799999999994</v>
      </c>
      <c r="E56" s="35">
        <v>7.7451999999999993E-2</v>
      </c>
      <c r="F56" s="26">
        <f>SUBTOTAL(109,F37:F55)</f>
        <v>0.99999899999999986</v>
      </c>
      <c r="G56" s="33">
        <v>9.1578000000000007E-2</v>
      </c>
      <c r="H56" s="12">
        <f>SUBTOTAL(109,H37:H55)</f>
        <v>1</v>
      </c>
      <c r="I56" s="35">
        <v>0.144092</v>
      </c>
      <c r="J56" s="26">
        <f>SUBTOTAL(109,J37:J55)</f>
        <v>1.0000009999999999</v>
      </c>
    </row>
    <row r="57" spans="2:10" x14ac:dyDescent="0.25">
      <c r="B57" s="31" t="s">
        <v>35</v>
      </c>
      <c r="C57" s="51">
        <f>C26+E26+G26</f>
        <v>210.18</v>
      </c>
      <c r="D57" s="20"/>
      <c r="E57" s="53">
        <f>טבלה4[[#This Row],[התרומה לתשואה ינואר-מרץ 2023]]+I26+K26+M26</f>
        <v>1007.73</v>
      </c>
      <c r="F57" s="20"/>
      <c r="G57" s="51">
        <f>טבלה4[[#This Row],[התרומה לתשואה ינואר-יוני 2023]]+O26+Q26+S26</f>
        <v>1130.7</v>
      </c>
      <c r="H57" s="20"/>
      <c r="I57" s="53">
        <f>טבלה4[[#This Row],[התרומה לתשואה ינואר-ספטמבר 2023]]+U26+W26+Y26</f>
        <v>2412.54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-7.6000000000000004E-4</v>
      </c>
      <c r="D59" s="16">
        <v>0.65449400000000002</v>
      </c>
      <c r="E59" s="23">
        <v>2.7050000000000001E-2</v>
      </c>
      <c r="F59" s="28">
        <v>0.65938600000000003</v>
      </c>
      <c r="G59" s="7">
        <v>2.852E-2</v>
      </c>
      <c r="H59" s="16">
        <v>0.68317099999999997</v>
      </c>
      <c r="I59" s="23">
        <v>7.1177000000000004E-2</v>
      </c>
      <c r="J59" s="28">
        <v>0.71991400000000005</v>
      </c>
    </row>
    <row r="60" spans="2:10" x14ac:dyDescent="0.25">
      <c r="B60" s="9" t="s">
        <v>31</v>
      </c>
      <c r="C60" s="7">
        <v>1.9897000000000001E-2</v>
      </c>
      <c r="D60" s="8">
        <v>0.34550599999999998</v>
      </c>
      <c r="E60" s="23">
        <v>4.9272999999999997E-2</v>
      </c>
      <c r="F60" s="24">
        <v>0.34061399999999997</v>
      </c>
      <c r="G60" s="7">
        <v>6.1941000000000003E-2</v>
      </c>
      <c r="H60" s="8">
        <v>0.31682900000000003</v>
      </c>
      <c r="I60" s="23">
        <v>6.8736000000000005E-2</v>
      </c>
      <c r="J60" s="24">
        <v>0.280086</v>
      </c>
    </row>
    <row r="61" spans="2:10" x14ac:dyDescent="0.25">
      <c r="B61" s="10" t="s">
        <v>39</v>
      </c>
      <c r="C61" s="33">
        <v>1.9205E-2</v>
      </c>
      <c r="D61" s="12">
        <f>D59+D60</f>
        <v>1</v>
      </c>
      <c r="E61" s="35">
        <v>7.7451999999999993E-2</v>
      </c>
      <c r="F61" s="26">
        <f>F59+F60</f>
        <v>1</v>
      </c>
      <c r="G61" s="33">
        <v>9.1578000000000007E-2</v>
      </c>
      <c r="H61" s="12">
        <f>H59+H60</f>
        <v>1</v>
      </c>
      <c r="I61" s="35">
        <v>0.144092</v>
      </c>
      <c r="J61" s="26">
        <f>J59+J60</f>
        <v>1</v>
      </c>
    </row>
    <row r="62" spans="2:10" x14ac:dyDescent="0.25">
      <c r="B62" s="13"/>
      <c r="C62" s="55"/>
      <c r="D62" s="14"/>
      <c r="E62" s="56">
        <f>טבלה4[[#This Row],[התרומה לתשואה ינואר-מרץ 2023]]+I31+K31+M31</f>
        <v>0</v>
      </c>
      <c r="F62" s="14"/>
      <c r="G62" s="14"/>
      <c r="H62" s="14"/>
      <c r="I62" s="56">
        <f>טבלה4[[#This Row],[התרומה לתשואה ינואר-ספטמבר 2023]]+U31+W31+Y31</f>
        <v>0</v>
      </c>
      <c r="J62" s="14"/>
    </row>
    <row r="63" spans="2:10" x14ac:dyDescent="0.25">
      <c r="B63" s="6" t="s">
        <v>32</v>
      </c>
      <c r="C63" s="7">
        <v>2.2669000000000002E-2</v>
      </c>
      <c r="D63" s="16">
        <v>1.0002549999999999</v>
      </c>
      <c r="E63" s="23">
        <v>8.7334999999999996E-2</v>
      </c>
      <c r="F63" s="28">
        <v>1.0005710000000001</v>
      </c>
      <c r="G63" s="7">
        <v>0.114621</v>
      </c>
      <c r="H63" s="16">
        <v>1.0001709999999999</v>
      </c>
      <c r="I63" s="23">
        <v>0.162546</v>
      </c>
      <c r="J63" s="28">
        <v>0.99865400000000004</v>
      </c>
    </row>
    <row r="64" spans="2:10" x14ac:dyDescent="0.25">
      <c r="B64" s="9" t="s">
        <v>33</v>
      </c>
      <c r="C64" s="7">
        <v>-3.2750000000000001E-3</v>
      </c>
      <c r="D64" s="8">
        <v>-2.5500000000000002E-4</v>
      </c>
      <c r="E64" s="23">
        <v>-9.0679999999999997E-3</v>
      </c>
      <c r="F64" s="24">
        <v>-5.71E-4</v>
      </c>
      <c r="G64" s="7">
        <v>-2.0691999999999999E-2</v>
      </c>
      <c r="H64" s="8">
        <v>-1.7100000000000001E-4</v>
      </c>
      <c r="I64" s="23">
        <v>-1.5367E-2</v>
      </c>
      <c r="J64" s="24">
        <v>1.346E-3</v>
      </c>
    </row>
    <row r="65" spans="2:10" x14ac:dyDescent="0.25">
      <c r="B65" s="32" t="s">
        <v>39</v>
      </c>
      <c r="C65" s="33">
        <v>1.9205E-2</v>
      </c>
      <c r="D65" s="34">
        <f>D63+D64</f>
        <v>0.99999999999999989</v>
      </c>
      <c r="E65" s="35">
        <v>7.7451999999999993E-2</v>
      </c>
      <c r="F65" s="36">
        <f>F63+F64</f>
        <v>1</v>
      </c>
      <c r="G65" s="33">
        <v>9.1578000000000007E-2</v>
      </c>
      <c r="H65" s="34">
        <f>H63+H64</f>
        <v>0.99999999999999989</v>
      </c>
      <c r="I65" s="35">
        <v>0.144092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7 C59:C61 C63:C65 E37:E56 E59:E61 E63:E65 I37:I56 I59:I61 I63:I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2024-01-21T12:13:16Z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