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4F459610-EA7C-4D17-9B86-F22208FCCAA8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57" i="5" l="1"/>
  <c r="E62" i="5"/>
  <c r="F65" i="5"/>
  <c r="F61" i="5"/>
  <c r="F56" i="5"/>
  <c r="L30" i="5" l="1"/>
  <c r="L25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<sst xmlns="http://schemas.openxmlformats.org/spreadsheetml/2006/main" count="108" uniqueCount="79">
  <si>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</si>
  <si>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</si>
  <si>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</si>
  <si>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</si>
  <si>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</si>
  <si>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</si>
  <si>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</si>
  <si>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</si>
  <si>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</si>
  <si>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</si>
  <si>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</si>
  <si>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</si>
  <si>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</si>
  <si>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</si>
  <si>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</si>
  <si>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</si>
  <si>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</si>
  <si>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</si>
  <si>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</si>
  <si>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</si>
  <si>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</si>
  <si>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</si>
  <si>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</si>
  <si>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</si>
  <si>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</si>
  <si>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</si>
  <si>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</si>
  <si>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</si>
  <si>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</si>
  <si>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</si>
  <si>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</si>
  <si>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</si>
  <si>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</si>
  <si>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</si>
  <si>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</si>
  <si>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</si>
  <si>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</si>
  <si>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</si>
  <si>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</si>
  <si>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</si>
  <si>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</si>
  <si>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</si>
  <si>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</si>
  <si>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</si>
  <si>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</si>
  <si>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</si>
  <si>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</si>
  <si>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</si>
  <si>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</si>
  <si>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</si>
  <si>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</si>
  <si>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</si>
  <si>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</si>
  <si>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</si>
  <si>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</si>
  <si>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</si>
  <si>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</si>
  <si>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</si>
  <si>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</si>
  <si>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</si>
  <si>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</si>
  <si>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</si>
  <si>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</si>
  <si>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</si>
  <si>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</si>
  <si>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</si>
  <si>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</si>
  <si>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</si>
  <si>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</si>
  <si>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</si>
  <si>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</si>
  <si>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</si>
  <si>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</si>
  <si>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</si>
  <si>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</si>
  <si>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</si>
  <si>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</si>
  <si>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</si>
  <si>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 xml:space="preserve">שם המסלול - מסלול לבני 50 ומטה מספר 9893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</si>
</sst>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2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1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D10" workbookViewId="0">
      <selection activeCell="O34" sqref="O3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78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-4.0000000000000002E-4</v>
      </c>
      <c r="D6" s="7">
        <v>7.8539999999999999E-2</v>
      </c>
      <c r="E6" s="23">
        <v>2.9999999999999997E-4</v>
      </c>
      <c r="F6" s="23">
        <v>7.8401999999999999E-2</v>
      </c>
      <c r="G6" s="15">
        <v>1E-4</v>
      </c>
      <c r="H6" s="7">
        <v>4.1336999999999999E-2</v>
      </c>
      <c r="I6" s="23">
        <v>-1E-4</v>
      </c>
      <c r="J6" s="23">
        <v>3.2541E-2</v>
      </c>
      <c r="K6" s="15">
        <v>1E-4</v>
      </c>
      <c r="L6" s="7">
        <v>2.4899999999999999E-2</v>
      </c>
      <c r="M6" s="23">
        <v>1E-4</v>
      </c>
      <c r="N6" s="23">
        <v>3.9600000000000003E-2</v>
      </c>
      <c r="O6" s="15">
        <v>1E-4</v>
      </c>
      <c r="P6" s="7">
        <v>8.48E-2</v>
      </c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6.9999999999999999E-4</v>
      </c>
      <c r="D7" s="7">
        <v>0.118686</v>
      </c>
      <c r="E7" s="23">
        <v>-3.0000000000000001E-3</v>
      </c>
      <c r="F7" s="23">
        <v>0.13727700000000001</v>
      </c>
      <c r="G7" s="15">
        <v>1.6000000000000001E-3</v>
      </c>
      <c r="H7" s="7">
        <v>0.14726600000000001</v>
      </c>
      <c r="I7" s="23">
        <v>-2.9999999999999997E-4</v>
      </c>
      <c r="J7" s="23">
        <v>0.14796000000000001</v>
      </c>
      <c r="K7" s="15">
        <v>1.2999999999999999E-3</v>
      </c>
      <c r="L7" s="7">
        <v>0.1459</v>
      </c>
      <c r="M7" s="23">
        <v>2.0000000000000001E-4</v>
      </c>
      <c r="N7" s="23">
        <v>0.12529999999999999</v>
      </c>
      <c r="O7" s="15">
        <v>1E-4</v>
      </c>
      <c r="P7" s="7">
        <v>0.1074</v>
      </c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1.8E-3</v>
      </c>
      <c r="D10" s="7">
        <v>0.114604</v>
      </c>
      <c r="E10" s="23">
        <v>-4.0000000000000001E-3</v>
      </c>
      <c r="F10" s="23">
        <v>0.108806</v>
      </c>
      <c r="G10" s="15">
        <v>2E-3</v>
      </c>
      <c r="H10" s="7">
        <v>0.109613</v>
      </c>
      <c r="I10" s="23">
        <v>8.9999999999999998E-4</v>
      </c>
      <c r="J10" s="23">
        <v>0.107637</v>
      </c>
      <c r="K10" s="15">
        <v>1.2999999999999999E-3</v>
      </c>
      <c r="L10" s="7">
        <v>0.1108</v>
      </c>
      <c r="M10" s="23">
        <v>4.0000000000000002E-4</v>
      </c>
      <c r="N10" s="23">
        <v>0.1114</v>
      </c>
      <c r="O10" s="15">
        <v>6.9999999999999999E-4</v>
      </c>
      <c r="P10" s="7">
        <v>0.1012</v>
      </c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1.686E-3</v>
      </c>
      <c r="E11" s="23">
        <v>0</v>
      </c>
      <c r="F11" s="23">
        <v>1.5020000000000001E-3</v>
      </c>
      <c r="G11" s="15">
        <v>0</v>
      </c>
      <c r="H11" s="7">
        <v>1.4840000000000001E-3</v>
      </c>
      <c r="I11" s="23">
        <v>0</v>
      </c>
      <c r="J11" s="23">
        <v>1.4710000000000001E-3</v>
      </c>
      <c r="K11" s="15">
        <v>0</v>
      </c>
      <c r="L11" s="7">
        <v>1.4E-3</v>
      </c>
      <c r="M11" s="23">
        <v>0</v>
      </c>
      <c r="N11" s="23">
        <v>1.4E-3</v>
      </c>
      <c r="O11" s="15">
        <v>0</v>
      </c>
      <c r="P11" s="7">
        <v>1.1999999999999999E-3</v>
      </c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1.2999999999999999E-3</v>
      </c>
      <c r="D12" s="7">
        <v>0.189384</v>
      </c>
      <c r="E12" s="23">
        <v>-5.4999999999999997E-3</v>
      </c>
      <c r="F12" s="23">
        <v>0.16861699999999999</v>
      </c>
      <c r="G12" s="15">
        <v>1.2999999999999999E-3</v>
      </c>
      <c r="H12" s="7">
        <v>0.16392499999999999</v>
      </c>
      <c r="I12" s="23">
        <v>2.8E-3</v>
      </c>
      <c r="J12" s="23">
        <v>0.160049</v>
      </c>
      <c r="K12" s="15">
        <v>-5.0000000000000001E-4</v>
      </c>
      <c r="L12" s="7">
        <v>0.1603</v>
      </c>
      <c r="M12" s="23">
        <v>2.3999999999999998E-3</v>
      </c>
      <c r="N12" s="23">
        <v>0.154</v>
      </c>
      <c r="O12" s="15">
        <v>9.1999999999999998E-3</v>
      </c>
      <c r="P12" s="7">
        <v>0.14219999999999999</v>
      </c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2.2599999999999999E-2</v>
      </c>
      <c r="D13" s="47">
        <v>0.49373699999999998</v>
      </c>
      <c r="E13" s="23">
        <v>8.0000000000000002E-3</v>
      </c>
      <c r="F13" s="23">
        <v>0.50621000000000005</v>
      </c>
      <c r="G13" s="15">
        <v>-4.0000000000000001E-3</v>
      </c>
      <c r="H13" s="7">
        <v>0.54229000000000005</v>
      </c>
      <c r="I13" s="23">
        <v>1.9300000000000001E-2</v>
      </c>
      <c r="J13" s="23">
        <v>0.55326399999999998</v>
      </c>
      <c r="K13" s="15">
        <v>1.0999999999999999E-2</v>
      </c>
      <c r="L13" s="7">
        <v>0.5595</v>
      </c>
      <c r="M13" s="23">
        <v>2.3099999999999999E-2</v>
      </c>
      <c r="N13" s="23">
        <v>0.56850000000000001</v>
      </c>
      <c r="O13" s="15">
        <v>2.7400000000000001E-2</v>
      </c>
      <c r="P13" s="7">
        <v>0.56040000000000001</v>
      </c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2.7000000000000001E-3</v>
      </c>
      <c r="D17" s="7">
        <v>3.0360000000000001E-3</v>
      </c>
      <c r="E17" s="23">
        <v>-9.7000000000000003E-3</v>
      </c>
      <c r="F17" s="23">
        <v>-1.317E-3</v>
      </c>
      <c r="G17" s="15">
        <v>4.0000000000000001E-3</v>
      </c>
      <c r="H17" s="7">
        <v>-5.751E-3</v>
      </c>
      <c r="I17" s="23">
        <v>-2.8999999999999998E-3</v>
      </c>
      <c r="J17" s="23">
        <v>-1.9810000000000001E-3</v>
      </c>
      <c r="K17" s="15">
        <v>-3.8E-3</v>
      </c>
      <c r="L17" s="7">
        <v>-3.5000000000000001E-3</v>
      </c>
      <c r="M17" s="23">
        <v>8.9999999999999998E-4</v>
      </c>
      <c r="N17" s="23">
        <v>-2.3E-3</v>
      </c>
      <c r="O17" s="15">
        <v>-2.0000000000000001E-4</v>
      </c>
      <c r="P17" s="7">
        <v>1.4E-3</v>
      </c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0</v>
      </c>
      <c r="P19" s="7">
        <v>0</v>
      </c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5.9999999999999995E-4</v>
      </c>
      <c r="M20" s="23">
        <v>0</v>
      </c>
      <c r="N20" s="23">
        <v>1.6000000000000001E-3</v>
      </c>
      <c r="O20" s="15">
        <v>0</v>
      </c>
      <c r="P20" s="7">
        <v>1.2999999999999999E-3</v>
      </c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-1E-4</v>
      </c>
      <c r="D24" s="7">
        <v>3.2699999999999998E-4</v>
      </c>
      <c r="E24" s="23">
        <v>-1E-4</v>
      </c>
      <c r="F24" s="23">
        <v>5.0100000000000003E-4</v>
      </c>
      <c r="G24" s="15">
        <v>0</v>
      </c>
      <c r="H24" s="7">
        <v>-1.64E-4</v>
      </c>
      <c r="I24" s="23">
        <v>0</v>
      </c>
      <c r="J24" s="23">
        <v>-9.41E-4</v>
      </c>
      <c r="K24" s="15">
        <v>0</v>
      </c>
      <c r="L24" s="7">
        <v>1E-4</v>
      </c>
      <c r="M24" s="23">
        <v>0</v>
      </c>
      <c r="N24" s="23">
        <v>5.0000000000000001E-4</v>
      </c>
      <c r="O24" s="15">
        <v>-1E-4</v>
      </c>
      <c r="P24" s="7">
        <v>1E-4</v>
      </c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2.86E-2</v>
      </c>
      <c r="D25" s="12">
        <f t="shared" si="0"/>
        <v>1</v>
      </c>
      <c r="E25" s="25">
        <f t="shared" si="0"/>
        <v>-1.3999999999999999E-2</v>
      </c>
      <c r="F25" s="52">
        <f t="shared" si="0"/>
        <v>0.99999800000000005</v>
      </c>
      <c r="G25" s="11">
        <f t="shared" si="0"/>
        <v>5.0000000000000001E-3</v>
      </c>
      <c r="H25" s="12">
        <f t="shared" si="0"/>
        <v>1</v>
      </c>
      <c r="I25" s="25">
        <f t="shared" ref="I25:N25" si="1">SUBTOTAL(109,I6:I24)</f>
        <v>1.9700000000000002E-2</v>
      </c>
      <c r="J25" s="26">
        <f t="shared" si="1"/>
        <v>0.99999999999999989</v>
      </c>
      <c r="K25" s="11">
        <f t="shared" si="1"/>
        <v>9.4000000000000004E-3</v>
      </c>
      <c r="L25" s="12">
        <f t="shared" si="1"/>
        <v>1.0000000000000002</v>
      </c>
      <c r="M25" s="25">
        <f t="shared" si="1"/>
        <v>2.7099999999999999E-2</v>
      </c>
      <c r="N25" s="26">
        <f t="shared" si="1"/>
        <v>1</v>
      </c>
      <c r="O25" s="11">
        <f t="shared" ref="O25:T25" si="2">SUBTOTAL(109,O6:O24)</f>
        <v>3.7199999999999997E-2</v>
      </c>
      <c r="P25" s="12">
        <f t="shared" si="2"/>
        <v>0.99999999999999989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339.19</v>
      </c>
      <c r="D26" s="20"/>
      <c r="E26" s="53">
        <v>-196.98</v>
      </c>
      <c r="F26" s="20"/>
      <c r="G26" s="51">
        <v>67.97</v>
      </c>
      <c r="H26" s="20"/>
      <c r="I26" s="53">
        <v>271.5</v>
      </c>
      <c r="J26" s="20"/>
      <c r="K26" s="51">
        <v>132.38</v>
      </c>
      <c r="L26" s="20"/>
      <c r="M26" s="53">
        <v>393.67</v>
      </c>
      <c r="N26" s="20"/>
      <c r="O26" s="51">
        <v>587.96</v>
      </c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1.21E-2</v>
      </c>
      <c r="D28" s="16">
        <v>0.64312000000000002</v>
      </c>
      <c r="E28" s="27">
        <v>-2.3199999999999998E-2</v>
      </c>
      <c r="F28" s="28">
        <v>0.656748</v>
      </c>
      <c r="G28" s="15">
        <v>1.0699999999999999E-2</v>
      </c>
      <c r="H28" s="16">
        <v>0.66240600000000005</v>
      </c>
      <c r="I28" s="27">
        <v>7.4999999999999997E-3</v>
      </c>
      <c r="J28" s="28">
        <v>0.65817599999999998</v>
      </c>
      <c r="K28" s="15">
        <v>8.6999999999999994E-3</v>
      </c>
      <c r="L28" s="16">
        <v>0.66379999999999995</v>
      </c>
      <c r="M28" s="27">
        <v>1.15E-2</v>
      </c>
      <c r="N28" s="28">
        <v>0.66920000000000002</v>
      </c>
      <c r="O28" s="15">
        <v>2.12E-2</v>
      </c>
      <c r="P28" s="16">
        <v>0.68989999999999996</v>
      </c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1.6500000000000001E-2</v>
      </c>
      <c r="D29" s="8">
        <v>0.35687999999999998</v>
      </c>
      <c r="E29" s="23">
        <v>9.1999999999999998E-3</v>
      </c>
      <c r="F29" s="24">
        <v>0.343252</v>
      </c>
      <c r="G29" s="7">
        <v>-5.7000000000000002E-3</v>
      </c>
      <c r="H29" s="8">
        <v>0.33759400000000001</v>
      </c>
      <c r="I29" s="23">
        <v>1.2200000000000001E-2</v>
      </c>
      <c r="J29" s="24">
        <v>0.34182400000000002</v>
      </c>
      <c r="K29" s="7">
        <v>6.9999999999999999E-4</v>
      </c>
      <c r="L29" s="8">
        <v>0.3362</v>
      </c>
      <c r="M29" s="23">
        <v>1.5599999999999999E-2</v>
      </c>
      <c r="N29" s="24">
        <v>0.33079999999999998</v>
      </c>
      <c r="O29" s="7">
        <v>1.6E-2</v>
      </c>
      <c r="P29" s="8">
        <v>0.31009999999999999</v>
      </c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2.86E-2</v>
      </c>
      <c r="D30" s="12">
        <f t="shared" si="4"/>
        <v>1</v>
      </c>
      <c r="E30" s="25">
        <f t="shared" si="4"/>
        <v>-1.3999999999999999E-2</v>
      </c>
      <c r="F30" s="26">
        <f t="shared" si="4"/>
        <v>1</v>
      </c>
      <c r="G30" s="11">
        <f>G28+G29</f>
        <v>4.9999999999999992E-3</v>
      </c>
      <c r="H30" s="12">
        <f>H28+H29</f>
        <v>1</v>
      </c>
      <c r="I30" s="25">
        <f t="shared" ref="I30:N30" si="5">I28+I29</f>
        <v>1.9700000000000002E-2</v>
      </c>
      <c r="J30" s="26">
        <f t="shared" si="5"/>
        <v>1</v>
      </c>
      <c r="K30" s="11">
        <f t="shared" si="5"/>
        <v>9.3999999999999986E-3</v>
      </c>
      <c r="L30" s="12">
        <f t="shared" si="5"/>
        <v>1</v>
      </c>
      <c r="M30" s="25">
        <f t="shared" si="5"/>
        <v>2.7099999999999999E-2</v>
      </c>
      <c r="N30" s="26">
        <f t="shared" si="5"/>
        <v>1</v>
      </c>
      <c r="O30" s="11">
        <f t="shared" ref="O30:T30" si="6">O28+O29</f>
        <v>3.7199999999999997E-2</v>
      </c>
      <c r="P30" s="12">
        <f t="shared" si="6"/>
        <v>1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2.5899999999999999E-2</v>
      </c>
      <c r="D32" s="16">
        <v>0.99533700000000003</v>
      </c>
      <c r="E32" s="27">
        <v>-4.1000000000000003E-3</v>
      </c>
      <c r="F32" s="28">
        <v>0.99992099999999995</v>
      </c>
      <c r="G32" s="15">
        <v>1E-3</v>
      </c>
      <c r="H32" s="16">
        <v>1.0049760000000001</v>
      </c>
      <c r="I32" s="27">
        <v>2.2599999999999999E-2</v>
      </c>
      <c r="J32" s="28">
        <v>1.0017910000000001</v>
      </c>
      <c r="K32" s="15">
        <v>1.3100000000000001E-2</v>
      </c>
      <c r="L32" s="16">
        <v>1.0015000000000001</v>
      </c>
      <c r="M32" s="27">
        <v>2.6200000000000001E-2</v>
      </c>
      <c r="N32" s="28">
        <v>0.99939999999999996</v>
      </c>
      <c r="O32" s="15">
        <v>3.7499999999999999E-2</v>
      </c>
      <c r="P32" s="16">
        <v>0.99609999999999999</v>
      </c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2.7000000000000001E-3</v>
      </c>
      <c r="D33" s="8">
        <v>4.6629999999999996E-3</v>
      </c>
      <c r="E33" s="23">
        <v>-9.9000000000000008E-3</v>
      </c>
      <c r="F33" s="24">
        <v>7.8999999999999996E-5</v>
      </c>
      <c r="G33" s="7">
        <v>4.0000000000000001E-3</v>
      </c>
      <c r="H33" s="8">
        <v>-4.9760000000000004E-3</v>
      </c>
      <c r="I33" s="23">
        <v>-2.8999999999999998E-3</v>
      </c>
      <c r="J33" s="24">
        <v>-1.7910000000000001E-3</v>
      </c>
      <c r="K33" s="7">
        <v>-3.7000000000000002E-3</v>
      </c>
      <c r="L33" s="8">
        <v>-1.5E-3</v>
      </c>
      <c r="M33" s="23">
        <v>8.9999999999999998E-4</v>
      </c>
      <c r="N33" s="24">
        <v>5.9999999999999995E-4</v>
      </c>
      <c r="O33" s="7">
        <v>-2.9999999999999997E-4</v>
      </c>
      <c r="P33" s="8">
        <v>3.8999999999999998E-3</v>
      </c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2.86E-2</v>
      </c>
      <c r="D34" s="34">
        <f t="shared" si="8"/>
        <v>1</v>
      </c>
      <c r="E34" s="35">
        <f t="shared" si="8"/>
        <v>-1.4000000000000002E-2</v>
      </c>
      <c r="F34" s="36">
        <f t="shared" si="8"/>
        <v>1</v>
      </c>
      <c r="G34" s="33">
        <f t="shared" si="8"/>
        <v>5.0000000000000001E-3</v>
      </c>
      <c r="H34" s="34">
        <f t="shared" si="8"/>
        <v>1</v>
      </c>
      <c r="I34" s="35">
        <f t="shared" ref="I34:N34" si="9">I32+I33</f>
        <v>1.9699999999999999E-2</v>
      </c>
      <c r="J34" s="36">
        <f t="shared" si="9"/>
        <v>1</v>
      </c>
      <c r="K34" s="33">
        <f t="shared" si="9"/>
        <v>9.4000000000000004E-3</v>
      </c>
      <c r="L34" s="34">
        <f t="shared" si="9"/>
        <v>1</v>
      </c>
      <c r="M34" s="35">
        <f t="shared" si="9"/>
        <v>2.7100000000000003E-2</v>
      </c>
      <c r="N34" s="36">
        <f t="shared" si="9"/>
        <v>1</v>
      </c>
      <c r="O34" s="33">
        <f t="shared" ref="O34:T34" si="10">O32+O33</f>
        <v>3.7199999999999997E-2</v>
      </c>
      <c r="P34" s="34">
        <f t="shared" si="10"/>
        <v>1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-8.2999999999999998E-5</v>
      </c>
      <c r="D37" s="7">
        <v>6.5604999999999997E-2</v>
      </c>
      <c r="E37" s="23">
        <v>2.5999999999999998E-5</v>
      </c>
      <c r="F37" s="23">
        <v>4.8293000000000003E-2</v>
      </c>
      <c r="G37" s="7"/>
      <c r="H37" s="7"/>
      <c r="I37" s="23"/>
      <c r="J37" s="23"/>
    </row>
    <row r="38" spans="2:26" x14ac:dyDescent="0.25">
      <c r="B38" s="9" t="s">
        <v>3</v>
      </c>
      <c r="C38" s="7">
        <v>-6.6799999999999997E-4</v>
      </c>
      <c r="D38" s="7">
        <v>0.134988</v>
      </c>
      <c r="E38" s="23">
        <v>5.62E-4</v>
      </c>
      <c r="F38" s="23">
        <v>0.13730700000000001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/>
      <c r="H40" s="7"/>
      <c r="I40" s="23"/>
      <c r="J40" s="23"/>
    </row>
    <row r="41" spans="2:26" x14ac:dyDescent="0.25">
      <c r="B41" s="9" t="s">
        <v>9</v>
      </c>
      <c r="C41" s="7">
        <v>-2.13E-4</v>
      </c>
      <c r="D41" s="7">
        <v>0.110878</v>
      </c>
      <c r="E41" s="23">
        <v>2.4269999999999999E-3</v>
      </c>
      <c r="F41" s="23">
        <v>0.11040999999999999</v>
      </c>
      <c r="G41" s="7"/>
      <c r="H41" s="7"/>
      <c r="I41" s="23"/>
      <c r="J41" s="23"/>
    </row>
    <row r="42" spans="2:26" x14ac:dyDescent="0.25">
      <c r="B42" s="9" t="s">
        <v>11</v>
      </c>
      <c r="C42" s="7">
        <v>9.9999999999999995E-7</v>
      </c>
      <c r="D42" s="7">
        <v>1.5529999999999999E-3</v>
      </c>
      <c r="E42" s="23">
        <v>2.4000000000000001E-5</v>
      </c>
      <c r="F42" s="23">
        <v>1.49E-3</v>
      </c>
      <c r="G42" s="7"/>
      <c r="H42" s="7"/>
      <c r="I42" s="23"/>
      <c r="J42" s="23"/>
    </row>
    <row r="43" spans="2:26" x14ac:dyDescent="0.25">
      <c r="B43" s="9" t="s">
        <v>13</v>
      </c>
      <c r="C43" s="7">
        <v>-2.9229999999999998E-3</v>
      </c>
      <c r="D43" s="7">
        <v>0.17341300000000001</v>
      </c>
      <c r="E43" s="23">
        <v>1.7390000000000001E-3</v>
      </c>
      <c r="F43" s="23">
        <v>0.165405</v>
      </c>
      <c r="G43" s="7"/>
      <c r="H43" s="7"/>
      <c r="I43" s="23"/>
      <c r="J43" s="23"/>
    </row>
    <row r="44" spans="2:26" x14ac:dyDescent="0.25">
      <c r="B44" s="46" t="s">
        <v>45</v>
      </c>
      <c r="C44" s="7">
        <v>2.6672999999999999E-2</v>
      </c>
      <c r="D44" s="7">
        <v>0.51485099999999995</v>
      </c>
      <c r="E44" s="23">
        <v>8.2374000000000003E-2</v>
      </c>
      <c r="F44" s="23">
        <v>0.53872699999999996</v>
      </c>
      <c r="G44" s="7"/>
      <c r="H44" s="7"/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/>
      <c r="H46" s="7"/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/>
      <c r="H47" s="7"/>
      <c r="I47" s="23"/>
      <c r="J47" s="23"/>
    </row>
    <row r="48" spans="2:26" x14ac:dyDescent="0.25">
      <c r="B48" s="9" t="s">
        <v>21</v>
      </c>
      <c r="C48" s="7">
        <v>-3.101E-3</v>
      </c>
      <c r="D48" s="7">
        <v>-1.5070000000000001E-3</v>
      </c>
      <c r="E48" s="23">
        <v>-8.9250000000000006E-3</v>
      </c>
      <c r="F48" s="23">
        <v>-2.0830000000000002E-3</v>
      </c>
      <c r="G48" s="7"/>
      <c r="H48" s="7"/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/>
      <c r="H49" s="7"/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/>
      <c r="H50" s="7"/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1.1E-5</v>
      </c>
      <c r="F51" s="23">
        <v>3.97E-4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-1.73E-4</v>
      </c>
      <c r="D55" s="7">
        <v>2.1699999999999999E-4</v>
      </c>
      <c r="E55" s="23">
        <v>-1.7699999999999999E-4</v>
      </c>
      <c r="F55" s="23">
        <v>5.3000000000000001E-5</v>
      </c>
      <c r="G55" s="7"/>
      <c r="H55" s="7"/>
      <c r="I55" s="23"/>
      <c r="J55" s="23"/>
    </row>
    <row r="56" spans="2:10" x14ac:dyDescent="0.25">
      <c r="B56" s="10" t="s">
        <v>39</v>
      </c>
      <c r="C56" s="33">
        <v>1.9205E-2</v>
      </c>
      <c r="D56" s="12">
        <f>SUBTOTAL(109,D37:D55)</f>
        <v>0.99999799999999994</v>
      </c>
      <c r="E56" s="35">
        <v>7.7451999999999993E-2</v>
      </c>
      <c r="F56" s="26">
        <f>SUBTOTAL(109,F37:F55)</f>
        <v>0.99999899999999986</v>
      </c>
      <c r="G56" s="33"/>
      <c r="H56" s="12"/>
      <c r="I56" s="35"/>
      <c r="J56" s="26"/>
    </row>
    <row r="57" spans="2:10" x14ac:dyDescent="0.25">
      <c r="B57" s="31" t="s">
        <v>35</v>
      </c>
      <c r="C57" s="51">
        <f>C26+E26+G26</f>
        <v>210.18</v>
      </c>
      <c r="D57" s="20"/>
      <c r="E57" s="53">
        <f>טבלה4[[#This Row],[התרומה לתשואה ינואר-מרץ 2023]]+I26+K26+M26</f>
        <v>1007.73</v>
      </c>
      <c r="F57" s="20"/>
      <c r="G57" s="51"/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-7.6000000000000004E-4</v>
      </c>
      <c r="D59" s="16">
        <v>0.65449400000000002</v>
      </c>
      <c r="E59" s="23">
        <v>2.7050000000000001E-2</v>
      </c>
      <c r="F59" s="28">
        <v>0.65938600000000003</v>
      </c>
      <c r="G59" s="7"/>
      <c r="H59" s="16"/>
      <c r="I59" s="23"/>
      <c r="J59" s="28"/>
    </row>
    <row r="60" spans="2:10" x14ac:dyDescent="0.25">
      <c r="B60" s="9" t="s">
        <v>31</v>
      </c>
      <c r="C60" s="7">
        <v>1.9897000000000001E-2</v>
      </c>
      <c r="D60" s="8">
        <v>0.34550599999999998</v>
      </c>
      <c r="E60" s="23">
        <v>4.9272999999999997E-2</v>
      </c>
      <c r="F60" s="24">
        <v>0.34061399999999997</v>
      </c>
      <c r="G60" s="7"/>
      <c r="H60" s="8"/>
      <c r="I60" s="23"/>
      <c r="J60" s="24"/>
    </row>
    <row r="61" spans="2:10" x14ac:dyDescent="0.25">
      <c r="B61" s="10" t="s">
        <v>39</v>
      </c>
      <c r="C61" s="33">
        <v>1.9205E-2</v>
      </c>
      <c r="D61" s="12">
        <f>D59+D60</f>
        <v>1</v>
      </c>
      <c r="E61" s="35">
        <v>7.7451999999999993E-2</v>
      </c>
      <c r="F61" s="26">
        <f>F59+F60</f>
        <v>1</v>
      </c>
      <c r="G61" s="33"/>
      <c r="H61" s="12"/>
      <c r="I61" s="35"/>
      <c r="J61" s="26"/>
    </row>
    <row r="62" spans="2:10" x14ac:dyDescent="0.25">
      <c r="B62" s="13"/>
      <c r="C62" s="55"/>
      <c r="D62" s="14"/>
      <c r="E62" s="56">
        <f>טבלה4[[#This Row],[התרומה לתשואה ינואר-מרץ 2023]]+I31+K31+M31</f>
        <v>0</v>
      </c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2.2669000000000002E-2</v>
      </c>
      <c r="D63" s="16">
        <v>1.0002549999999999</v>
      </c>
      <c r="E63" s="23">
        <v>8.7334999999999996E-2</v>
      </c>
      <c r="F63" s="28">
        <v>1.0005710000000001</v>
      </c>
      <c r="G63" s="7"/>
      <c r="H63" s="16"/>
      <c r="I63" s="23"/>
      <c r="J63" s="28"/>
    </row>
    <row r="64" spans="2:10" x14ac:dyDescent="0.25">
      <c r="B64" s="9" t="s">
        <v>33</v>
      </c>
      <c r="C64" s="7">
        <v>-3.2750000000000001E-3</v>
      </c>
      <c r="D64" s="8">
        <v>-2.5500000000000002E-4</v>
      </c>
      <c r="E64" s="23">
        <v>-9.0679999999999997E-3</v>
      </c>
      <c r="F64" s="24">
        <v>-5.71E-4</v>
      </c>
      <c r="G64" s="7"/>
      <c r="H64" s="8"/>
      <c r="I64" s="23"/>
      <c r="J64" s="24"/>
    </row>
    <row r="65" spans="2:10" x14ac:dyDescent="0.25">
      <c r="B65" s="32" t="s">
        <v>39</v>
      </c>
      <c r="C65" s="33">
        <v>1.9205E-2</v>
      </c>
      <c r="D65" s="34">
        <f>D63+D64</f>
        <v>0.99999999999999989</v>
      </c>
      <c r="E65" s="35">
        <v>7.7451999999999993E-2</v>
      </c>
      <c r="F65" s="36">
        <f>F63+F64</f>
        <v>1</v>
      </c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2023-08-03T07:01:55Z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