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2\"/>
    </mc:Choice>
  </mc:AlternateContent>
  <xr:revisionPtr revIDLastSave="0" documentId="13_ncr:1_{F153409D-6A71-41B7-B190-553CADE88CB1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D56" i="5" l="1"/>
  <c r="J56" i="5" l="1"/>
  <c r="H56" i="5" l="1"/>
  <c r="F56" i="5" l="1"/>
  <c r="J65" i="5" l="1"/>
  <c r="J61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H65" i="5" l="1"/>
  <c r="H61" i="5"/>
  <c r="G57" i="5"/>
  <c r="I57" i="5" s="1"/>
  <c r="S34" i="5"/>
  <c r="T34" i="5"/>
  <c r="S30" i="5"/>
  <c r="T30" i="5"/>
  <c r="S25" i="5"/>
  <c r="T25" i="5"/>
  <c r="Q34" i="5" l="1"/>
  <c r="R34" i="5"/>
  <c r="Q30" i="5"/>
  <c r="R30" i="5"/>
  <c r="Q25" i="5" l="1"/>
  <c r="R25" i="5"/>
  <c r="O34" i="5" l="1"/>
  <c r="P34" i="5"/>
  <c r="O30" i="5"/>
  <c r="P30" i="5"/>
  <c r="O25" i="5"/>
  <c r="P25" i="5"/>
  <c r="F65" i="5" l="1"/>
  <c r="F61" i="5"/>
  <c r="E57" i="5"/>
  <c r="M34" i="5" l="1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/>
  <c r="J25" i="5"/>
  <c r="C57" i="5" l="1"/>
  <c r="D61" i="5"/>
  <c r="D65" i="5"/>
  <c r="G34" i="5"/>
  <c r="H34" i="5"/>
  <c r="G30" i="5"/>
  <c r="H30" i="5"/>
  <c r="G25" i="5"/>
  <c r="H25" i="5"/>
  <c r="E34" i="5" l="1"/>
  <c r="F34" i="5"/>
  <c r="E30" i="5"/>
  <c r="F30" i="5"/>
  <c r="E25" i="5"/>
  <c r="F25" i="5" l="1"/>
  <c r="C34" i="5" l="1"/>
  <c r="D34" i="5"/>
  <c r="C30" i="5"/>
  <c r="D30" i="5"/>
  <c r="D25" i="5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<sst xmlns="http://schemas.openxmlformats.org/spreadsheetml/2006/main" count="108" uniqueCount="79">
  <si>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</si>
  <si>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</si>
  <si>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</si>
  <si>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</si>
  <si>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</si>
  <si>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</si>
  <si>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</si>
  <si>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</si>
  <si>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</si>
  <si>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</si>
  <si>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</si>
  <si>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</si>
  <si>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</si>
  <si>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</si>
  <si>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</si>
  <si>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</si>
  <si>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</si>
  <si>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</si>
  <si>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</si>
  <si>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</si>
  <si>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</si>
  <si>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</si>
  <si>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</si>
  <si>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</si>
  <si>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</si>
  <si>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</si>
  <si>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</si>
  <si>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</si>
  <si>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</si>
  <si>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</si>
  <si>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</si>
  <si>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</si>
  <si>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</si>
  <si>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</si>
  <si>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</si>
  <si>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</si>
  <si>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</si>
  <si>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</si>
  <si>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</si>
  <si>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</si>
  <si>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</si>
  <si>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</si>
  <si>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</si>
  <si>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</si>
  <si>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</si>
  <si>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</si>
  <si>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</si>
  <si>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התרומה לתשואה ינואר 2022</t>
  </si>
  <si>
    <t>שיעור מסך הנכסים ינואר 2022</t>
  </si>
  <si>
    <t xml:space="preserve">התרומה לתשואה פברואר 2022 </t>
  </si>
  <si>
    <t xml:space="preserve">שיעור מסך הנכסים פברואר 2022 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</si>
  <si>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</si>
  <si>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</si>
  <si>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</si>
  <si>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</si>
  <si>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</si>
  <si>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</si>
  <si>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</si>
  <si>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</si>
  <si>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</si>
  <si>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</si>
  <si>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</si>
  <si>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</si>
  <si>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</si>
  <si>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</si>
  <si>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</si>
  <si>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</si>
  <si>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</si>
  <si>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</si>
  <si>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</si>
  <si>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</si>
  <si>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</si>
  <si>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</si>
  <si>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</si>
  <si>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</si>
  <si>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</si>
  <si>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</si>
  <si>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ינואר-דצמבר2022</t>
  </si>
  <si>
    <t>שיעור מסך הנכסים ינואר-דצמבר2022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</si>
</sst>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</cellStyleXfs>
  <cellXfs count="58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3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2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2" dataDxfId="1">
      <calculatedColumnFormula>C6+E6+G6</calculatedColumnFormula>
    </tableColumn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2022"/>
    <tableColumn id="9" xr3:uid="{00000000-0010-0000-0000-000009000000}" name="שיעור מסך הנכסים ינואר-דצמבר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 "/>
    <tableColumn id="5" xr3:uid="{00000000-0010-0000-0100-000005000000}" name="שיעור מסך הנכסים פברואר 2022 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B4" workbookViewId="0">
      <selection activeCell="E63" sqref="E63:E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9" t="s">
        <v>48</v>
      </c>
      <c r="E5" s="40" t="s">
        <v>49</v>
      </c>
      <c r="F5" s="41" t="s">
        <v>50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6.9999999999999999E-4</v>
      </c>
      <c r="D6" s="7">
        <v>8.5900000000000004E-2</v>
      </c>
      <c r="E6" s="23">
        <v>-2.9999999999999997E-4</v>
      </c>
      <c r="F6" s="23">
        <v>8.9499999999999996E-2</v>
      </c>
      <c r="G6" s="15">
        <v>-5.0000000000000001E-4</v>
      </c>
      <c r="H6" s="7">
        <v>8.5900000000000004E-2</v>
      </c>
      <c r="I6" s="23">
        <v>1.5E-3</v>
      </c>
      <c r="J6" s="23">
        <v>9.0899999999999995E-2</v>
      </c>
      <c r="K6" s="15">
        <v>2.0000000000000001E-4</v>
      </c>
      <c r="L6" s="7">
        <v>8.5400000000000004E-2</v>
      </c>
      <c r="M6" s="23">
        <v>1.6000000000000001E-3</v>
      </c>
      <c r="N6" s="23">
        <v>9.3899999999999997E-2</v>
      </c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-2.7000000000000001E-3</v>
      </c>
      <c r="D7" s="7">
        <v>0.24779999999999999</v>
      </c>
      <c r="E7" s="23">
        <v>-2.0999999999999999E-3</v>
      </c>
      <c r="F7" s="23">
        <v>0.24079999999999999</v>
      </c>
      <c r="G7" s="15">
        <v>-8.0000000000000004E-4</v>
      </c>
      <c r="H7" s="7">
        <v>0.23669999999999999</v>
      </c>
      <c r="I7" s="23">
        <v>-1E-4</v>
      </c>
      <c r="J7" s="23">
        <v>0.23849999999999999</v>
      </c>
      <c r="K7" s="15">
        <v>-3.3E-3</v>
      </c>
      <c r="L7" s="7">
        <v>0.24299999999999999</v>
      </c>
      <c r="M7" s="23">
        <v>4.0000000000000002E-4</v>
      </c>
      <c r="N7" s="23">
        <v>0.24199999999999999</v>
      </c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4.0000000000000002E-4</v>
      </c>
      <c r="E8" s="23">
        <v>0</v>
      </c>
      <c r="F8" s="23">
        <v>4.0000000000000002E-4</v>
      </c>
      <c r="G8" s="15">
        <v>0</v>
      </c>
      <c r="H8" s="7">
        <v>4.0000000000000002E-4</v>
      </c>
      <c r="I8" s="23">
        <v>0</v>
      </c>
      <c r="J8" s="23">
        <v>4.0000000000000002E-4</v>
      </c>
      <c r="K8" s="15">
        <v>0</v>
      </c>
      <c r="L8" s="7">
        <v>1E-4</v>
      </c>
      <c r="M8" s="23">
        <v>0</v>
      </c>
      <c r="N8" s="23">
        <v>1E-4</v>
      </c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2.9999999999999997E-4</v>
      </c>
      <c r="E9" s="23">
        <v>0</v>
      </c>
      <c r="F9" s="23">
        <v>2.0000000000000001E-4</v>
      </c>
      <c r="G9" s="15">
        <v>0</v>
      </c>
      <c r="H9" s="7">
        <v>8.0000000000000004E-4</v>
      </c>
      <c r="I9" s="23">
        <v>0</v>
      </c>
      <c r="J9" s="23">
        <v>1.5E-3</v>
      </c>
      <c r="K9" s="15">
        <v>0</v>
      </c>
      <c r="L9" s="7">
        <v>1.6000000000000001E-3</v>
      </c>
      <c r="M9" s="23">
        <v>0</v>
      </c>
      <c r="N9" s="23">
        <v>1.6000000000000001E-3</v>
      </c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-1.4E-3</v>
      </c>
      <c r="D10" s="7">
        <v>0.1305</v>
      </c>
      <c r="E10" s="23">
        <v>-1.1000000000000001E-3</v>
      </c>
      <c r="F10" s="23">
        <v>0.13159999999999999</v>
      </c>
      <c r="G10" s="15">
        <v>-1E-4</v>
      </c>
      <c r="H10" s="7">
        <v>0.1308</v>
      </c>
      <c r="I10" s="23">
        <v>-5.9999999999999995E-4</v>
      </c>
      <c r="J10" s="23">
        <v>0.13150000000000001</v>
      </c>
      <c r="K10" s="15">
        <v>-2.7000000000000001E-3</v>
      </c>
      <c r="L10" s="7">
        <v>0.13700000000000001</v>
      </c>
      <c r="M10" s="23">
        <v>6.9999999999999999E-4</v>
      </c>
      <c r="N10" s="23">
        <v>0.14180000000000001</v>
      </c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1E-4</v>
      </c>
      <c r="D11" s="7">
        <v>1.34E-2</v>
      </c>
      <c r="E11" s="23">
        <v>0</v>
      </c>
      <c r="F11" s="23">
        <v>1.35E-2</v>
      </c>
      <c r="G11" s="15">
        <v>5.9999999999999995E-4</v>
      </c>
      <c r="H11" s="7">
        <v>1.3599999999999999E-2</v>
      </c>
      <c r="I11" s="23">
        <v>5.9999999999999995E-4</v>
      </c>
      <c r="J11" s="23">
        <v>1.43E-2</v>
      </c>
      <c r="K11" s="15">
        <v>-2.9999999999999997E-4</v>
      </c>
      <c r="L11" s="7">
        <v>1.41E-2</v>
      </c>
      <c r="M11" s="23">
        <v>1E-4</v>
      </c>
      <c r="N11" s="23">
        <v>1.44E-2</v>
      </c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-1.1999999999999999E-3</v>
      </c>
      <c r="D12" s="7">
        <v>0.18559999999999999</v>
      </c>
      <c r="E12" s="23">
        <v>2.0000000000000001E-4</v>
      </c>
      <c r="F12" s="23">
        <v>0.18840000000000001</v>
      </c>
      <c r="G12" s="15">
        <v>3.0999999999999999E-3</v>
      </c>
      <c r="H12" s="7">
        <v>0.18720000000000001</v>
      </c>
      <c r="I12" s="23">
        <v>-3.2000000000000002E-3</v>
      </c>
      <c r="J12" s="23">
        <v>0.18640000000000001</v>
      </c>
      <c r="K12" s="15">
        <v>-1.0500000000000001E-2</v>
      </c>
      <c r="L12" s="7">
        <v>0.1799</v>
      </c>
      <c r="M12" s="23">
        <v>-8.8000000000000005E-3</v>
      </c>
      <c r="N12" s="23">
        <v>0.17130000000000001</v>
      </c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-5.4000000000000003E-3</v>
      </c>
      <c r="D13" s="47">
        <v>0.16420000000000001</v>
      </c>
      <c r="E13" s="23">
        <v>-1.6999999999999999E-3</v>
      </c>
      <c r="F13" s="23">
        <v>0.1648</v>
      </c>
      <c r="G13" s="15">
        <v>0</v>
      </c>
      <c r="H13" s="7">
        <v>0.1608</v>
      </c>
      <c r="I13" s="23">
        <v>-4.1000000000000003E-3</v>
      </c>
      <c r="J13" s="23">
        <v>0.155</v>
      </c>
      <c r="K13" s="15">
        <v>-2.8E-3</v>
      </c>
      <c r="L13" s="7">
        <v>0.15509999999999999</v>
      </c>
      <c r="M13" s="23">
        <v>-5.1999999999999998E-3</v>
      </c>
      <c r="N13" s="23">
        <v>0.1522</v>
      </c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-1E-4</v>
      </c>
      <c r="D14" s="7">
        <v>1.29E-2</v>
      </c>
      <c r="E14" s="23">
        <v>-2.9999999999999997E-4</v>
      </c>
      <c r="F14" s="23">
        <v>1.23E-2</v>
      </c>
      <c r="G14" s="15">
        <v>-4.0000000000000002E-4</v>
      </c>
      <c r="H14" s="7">
        <v>1.18E-2</v>
      </c>
      <c r="I14" s="23">
        <v>-1E-4</v>
      </c>
      <c r="J14" s="23">
        <v>1.18E-2</v>
      </c>
      <c r="K14" s="15">
        <v>2.0000000000000001E-4</v>
      </c>
      <c r="L14" s="7">
        <v>1.0800000000000001E-2</v>
      </c>
      <c r="M14" s="23">
        <v>-1E-4</v>
      </c>
      <c r="N14" s="23">
        <v>9.4000000000000004E-3</v>
      </c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5.4999999999999997E-3</v>
      </c>
      <c r="D15" s="7">
        <v>0.1537</v>
      </c>
      <c r="E15" s="23">
        <v>2.0000000000000001E-4</v>
      </c>
      <c r="F15" s="23">
        <v>0.15659999999999999</v>
      </c>
      <c r="G15" s="15">
        <v>-1.1000000000000001E-3</v>
      </c>
      <c r="H15" s="7">
        <v>0.15279999999999999</v>
      </c>
      <c r="I15" s="23">
        <v>6.3E-3</v>
      </c>
      <c r="J15" s="23">
        <v>0.16059999999999999</v>
      </c>
      <c r="K15" s="15">
        <v>-5.9999999999999995E-4</v>
      </c>
      <c r="L15" s="7">
        <v>0.16259999999999999</v>
      </c>
      <c r="M15" s="23">
        <v>5.1999999999999998E-3</v>
      </c>
      <c r="N15" s="23">
        <v>0.1709</v>
      </c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6.9999999999999999E-4</v>
      </c>
      <c r="E16" s="23">
        <v>0</v>
      </c>
      <c r="F16" s="23">
        <v>6.9999999999999999E-4</v>
      </c>
      <c r="G16" s="15">
        <v>1E-4</v>
      </c>
      <c r="H16" s="7">
        <v>8.0000000000000004E-4</v>
      </c>
      <c r="I16" s="23">
        <v>-1E-4</v>
      </c>
      <c r="J16" s="23">
        <v>8.0000000000000004E-4</v>
      </c>
      <c r="K16" s="15">
        <v>-1E-4</v>
      </c>
      <c r="L16" s="7">
        <v>5.9999999999999995E-4</v>
      </c>
      <c r="M16" s="23">
        <v>-1E-4</v>
      </c>
      <c r="N16" s="23">
        <v>5.9999999999999995E-4</v>
      </c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-8.5000000000000006E-3</v>
      </c>
      <c r="D17" s="7">
        <v>-3.8E-3</v>
      </c>
      <c r="E17" s="23">
        <v>-4.5999999999999999E-3</v>
      </c>
      <c r="F17" s="23">
        <v>-8.3000000000000001E-3</v>
      </c>
      <c r="G17" s="15">
        <v>5.5999999999999999E-3</v>
      </c>
      <c r="H17" s="7">
        <v>6.7000000000000002E-3</v>
      </c>
      <c r="I17" s="23">
        <v>-1.0500000000000001E-2</v>
      </c>
      <c r="J17" s="23">
        <v>-1.1999999999999999E-3</v>
      </c>
      <c r="K17" s="15">
        <v>-3.5999999999999999E-3</v>
      </c>
      <c r="L17" s="7">
        <v>-1.2999999999999999E-3</v>
      </c>
      <c r="M17" s="23">
        <v>-1.3899999999999999E-2</v>
      </c>
      <c r="N17" s="23">
        <v>-0.01</v>
      </c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2.0000000000000001E-4</v>
      </c>
      <c r="I18" s="23">
        <v>2.9999999999999997E-4</v>
      </c>
      <c r="J18" s="23">
        <v>2.0000000000000001E-4</v>
      </c>
      <c r="K18" s="15">
        <v>2.0000000000000001E-4</v>
      </c>
      <c r="L18" s="7">
        <v>0</v>
      </c>
      <c r="M18" s="23">
        <v>2.0000000000000001E-4</v>
      </c>
      <c r="N18" s="23">
        <v>2.9999999999999997E-4</v>
      </c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3.0999999999999999E-3</v>
      </c>
      <c r="E19" s="23">
        <v>0</v>
      </c>
      <c r="F19" s="23">
        <v>3.0999999999999999E-3</v>
      </c>
      <c r="G19" s="15">
        <v>0</v>
      </c>
      <c r="H19" s="7">
        <v>3.0999999999999999E-3</v>
      </c>
      <c r="I19" s="23">
        <v>0</v>
      </c>
      <c r="J19" s="23">
        <v>2.8E-3</v>
      </c>
      <c r="K19" s="15">
        <v>0</v>
      </c>
      <c r="L19" s="7">
        <v>2.8E-3</v>
      </c>
      <c r="M19" s="23">
        <v>0</v>
      </c>
      <c r="N19" s="23">
        <v>2.5999999999999999E-3</v>
      </c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-1E-4</v>
      </c>
      <c r="D20" s="7">
        <v>6.0000000000000001E-3</v>
      </c>
      <c r="E20" s="23">
        <v>-1E-4</v>
      </c>
      <c r="F20" s="23">
        <v>6.7000000000000002E-3</v>
      </c>
      <c r="G20" s="15">
        <v>2.9999999999999997E-4</v>
      </c>
      <c r="H20" s="7">
        <v>7.1000000000000004E-3</v>
      </c>
      <c r="I20" s="23">
        <v>1E-4</v>
      </c>
      <c r="J20" s="23">
        <v>7.1999999999999998E-3</v>
      </c>
      <c r="K20" s="15">
        <v>-1E-4</v>
      </c>
      <c r="L20" s="7">
        <v>8.9999999999999993E-3</v>
      </c>
      <c r="M20" s="23">
        <v>0</v>
      </c>
      <c r="N20" s="23">
        <v>8.9999999999999993E-3</v>
      </c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-6.9999999999999999E-4</v>
      </c>
      <c r="E24" s="23">
        <v>0</v>
      </c>
      <c r="F24" s="23">
        <v>-2.9999999999999997E-4</v>
      </c>
      <c r="G24" s="15">
        <v>-1E-4</v>
      </c>
      <c r="H24" s="7">
        <v>1.2999999999999999E-3</v>
      </c>
      <c r="I24" s="23">
        <v>0</v>
      </c>
      <c r="J24" s="23">
        <v>-6.9999999999999999E-4</v>
      </c>
      <c r="K24" s="15">
        <v>0</v>
      </c>
      <c r="L24" s="7">
        <v>-6.9999999999999999E-4</v>
      </c>
      <c r="M24" s="23">
        <v>0</v>
      </c>
      <c r="N24" s="23">
        <v>-1E-4</v>
      </c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-1.3100000000000001E-2</v>
      </c>
      <c r="D25" s="12">
        <f t="shared" si="0"/>
        <v>1.0000000000000002</v>
      </c>
      <c r="E25" s="25">
        <f t="shared" si="0"/>
        <v>-9.7999999999999997E-3</v>
      </c>
      <c r="F25" s="52">
        <f t="shared" si="0"/>
        <v>1</v>
      </c>
      <c r="G25" s="11">
        <f t="shared" si="0"/>
        <v>6.6999999999999994E-3</v>
      </c>
      <c r="H25" s="12">
        <f t="shared" si="0"/>
        <v>1.0000000000000002</v>
      </c>
      <c r="I25" s="25">
        <f t="shared" ref="I25:N25" si="1">SUBTOTAL(109,I6:I24)</f>
        <v>-9.9000000000000025E-3</v>
      </c>
      <c r="J25" s="26">
        <f t="shared" si="1"/>
        <v>1.0000000000000002</v>
      </c>
      <c r="K25" s="11">
        <f t="shared" si="1"/>
        <v>-2.3400000000000001E-2</v>
      </c>
      <c r="L25" s="12">
        <f t="shared" si="1"/>
        <v>1.0000000000000002</v>
      </c>
      <c r="M25" s="25">
        <f t="shared" si="1"/>
        <v>-1.9900000000000001E-2</v>
      </c>
      <c r="N25" s="26">
        <f t="shared" si="1"/>
        <v>1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-24442.639999999999</v>
      </c>
      <c r="D26" s="20"/>
      <c r="E26" s="53">
        <v>-18026.04</v>
      </c>
      <c r="F26" s="20"/>
      <c r="G26" s="51">
        <v>12258.79</v>
      </c>
      <c r="H26" s="20"/>
      <c r="I26" s="53">
        <v>-18148.25</v>
      </c>
      <c r="J26" s="20"/>
      <c r="K26" s="51">
        <v>-42520.73</v>
      </c>
      <c r="L26" s="20"/>
      <c r="M26" s="53">
        <v>-35374.04</v>
      </c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-7.6E-3</v>
      </c>
      <c r="D28" s="16">
        <v>0.70179999999999998</v>
      </c>
      <c r="E28" s="27">
        <v>-5.8999999999999999E-3</v>
      </c>
      <c r="F28" s="28">
        <v>0.69899999999999995</v>
      </c>
      <c r="G28" s="15">
        <v>4.4999999999999997E-3</v>
      </c>
      <c r="H28" s="16">
        <v>0.69769999999999999</v>
      </c>
      <c r="I28" s="27">
        <v>-5.4999999999999997E-3</v>
      </c>
      <c r="J28" s="28">
        <v>0.70130000000000003</v>
      </c>
      <c r="K28" s="15">
        <v>-2.01E-2</v>
      </c>
      <c r="L28" s="16">
        <v>0.69830000000000003</v>
      </c>
      <c r="M28" s="27">
        <v>-1.0200000000000001E-2</v>
      </c>
      <c r="N28" s="28">
        <v>0.70279999999999998</v>
      </c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-5.4999999999999997E-3</v>
      </c>
      <c r="D29" s="8">
        <v>0.29820000000000002</v>
      </c>
      <c r="E29" s="23">
        <v>-3.8999999999999998E-3</v>
      </c>
      <c r="F29" s="24">
        <v>0.30099999999999999</v>
      </c>
      <c r="G29" s="7">
        <v>2.2000000000000001E-3</v>
      </c>
      <c r="H29" s="8">
        <v>0.30230000000000001</v>
      </c>
      <c r="I29" s="23">
        <v>-4.4000000000000003E-3</v>
      </c>
      <c r="J29" s="24">
        <v>0.29870000000000002</v>
      </c>
      <c r="K29" s="7">
        <v>-3.3E-3</v>
      </c>
      <c r="L29" s="8">
        <v>0.30170000000000002</v>
      </c>
      <c r="M29" s="23">
        <v>-9.7000000000000003E-3</v>
      </c>
      <c r="N29" s="24">
        <v>0.29720000000000002</v>
      </c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-1.3100000000000001E-2</v>
      </c>
      <c r="D30" s="12">
        <f t="shared" si="4"/>
        <v>1</v>
      </c>
      <c r="E30" s="25">
        <f t="shared" si="4"/>
        <v>-9.7999999999999997E-3</v>
      </c>
      <c r="F30" s="26">
        <f t="shared" si="4"/>
        <v>1</v>
      </c>
      <c r="G30" s="11">
        <f>G28+G29</f>
        <v>6.6999999999999994E-3</v>
      </c>
      <c r="H30" s="12">
        <f>H28+H29</f>
        <v>1</v>
      </c>
      <c r="I30" s="25">
        <f t="shared" ref="I30:N30" si="5">I28+I29</f>
        <v>-9.8999999999999991E-3</v>
      </c>
      <c r="J30" s="26">
        <f t="shared" si="5"/>
        <v>1</v>
      </c>
      <c r="K30" s="11">
        <f t="shared" si="5"/>
        <v>-2.3400000000000001E-2</v>
      </c>
      <c r="L30" s="12">
        <f t="shared" si="5"/>
        <v>1</v>
      </c>
      <c r="M30" s="25">
        <f t="shared" si="5"/>
        <v>-1.9900000000000001E-2</v>
      </c>
      <c r="N30" s="26">
        <f t="shared" si="5"/>
        <v>1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-1.3899999999999999E-2</v>
      </c>
      <c r="D32" s="16">
        <v>0.82850000000000001</v>
      </c>
      <c r="E32" s="27">
        <v>-7.3000000000000001E-3</v>
      </c>
      <c r="F32" s="28">
        <v>0.82669999999999999</v>
      </c>
      <c r="G32" s="15">
        <v>3.3999999999999998E-3</v>
      </c>
      <c r="H32" s="16">
        <v>0.82320000000000004</v>
      </c>
      <c r="I32" s="27">
        <v>-9.5999999999999992E-3</v>
      </c>
      <c r="J32" s="28">
        <v>0.81859999999999999</v>
      </c>
      <c r="K32" s="15">
        <v>-2.0799999999999999E-2</v>
      </c>
      <c r="L32" s="16">
        <v>0.81310000000000004</v>
      </c>
      <c r="M32" s="27">
        <v>-1.6299999999999999E-2</v>
      </c>
      <c r="N32" s="28">
        <v>0.8135</v>
      </c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8.0000000000000004E-4</v>
      </c>
      <c r="D33" s="8">
        <v>0.17150000000000001</v>
      </c>
      <c r="E33" s="23">
        <v>-2.5000000000000001E-3</v>
      </c>
      <c r="F33" s="24">
        <v>0.17330000000000001</v>
      </c>
      <c r="G33" s="7">
        <v>3.3E-3</v>
      </c>
      <c r="H33" s="8">
        <v>0.17680000000000001</v>
      </c>
      <c r="I33" s="23">
        <v>-2.9999999999999997E-4</v>
      </c>
      <c r="J33" s="24">
        <v>0.18140000000000001</v>
      </c>
      <c r="K33" s="7">
        <v>-2.5999999999999999E-3</v>
      </c>
      <c r="L33" s="8">
        <v>0.18690000000000001</v>
      </c>
      <c r="M33" s="23">
        <v>-3.5999999999999999E-3</v>
      </c>
      <c r="N33" s="24">
        <v>0.1865</v>
      </c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-1.3099999999999999E-2</v>
      </c>
      <c r="D34" s="34">
        <f t="shared" si="8"/>
        <v>1</v>
      </c>
      <c r="E34" s="35">
        <f t="shared" si="8"/>
        <v>-9.7999999999999997E-3</v>
      </c>
      <c r="F34" s="36">
        <f t="shared" si="8"/>
        <v>1</v>
      </c>
      <c r="G34" s="33">
        <f t="shared" si="8"/>
        <v>6.6999999999999994E-3</v>
      </c>
      <c r="H34" s="34">
        <f t="shared" si="8"/>
        <v>1</v>
      </c>
      <c r="I34" s="35">
        <f t="shared" ref="I34:N34" si="9">I32+I33</f>
        <v>-9.8999999999999991E-3</v>
      </c>
      <c r="J34" s="36">
        <f t="shared" si="9"/>
        <v>1</v>
      </c>
      <c r="K34" s="33">
        <f t="shared" si="9"/>
        <v>-2.3399999999999997E-2</v>
      </c>
      <c r="L34" s="34">
        <f t="shared" si="9"/>
        <v>1</v>
      </c>
      <c r="M34" s="35">
        <f t="shared" si="9"/>
        <v>-1.9899999999999998E-2</v>
      </c>
      <c r="N34" s="36">
        <f t="shared" si="9"/>
        <v>1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6"/>
      <c r="F35" s="56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-1.5E-5</v>
      </c>
      <c r="D37" s="7">
        <v>8.5900000000000004E-2</v>
      </c>
      <c r="E37" s="23">
        <v>3.2490000000000002E-3</v>
      </c>
      <c r="F37" s="23">
        <v>9.3899999999999997E-2</v>
      </c>
      <c r="G37" s="7"/>
      <c r="H37" s="7"/>
      <c r="I37" s="23"/>
      <c r="J37" s="23"/>
    </row>
    <row r="38" spans="2:26" x14ac:dyDescent="0.25">
      <c r="B38" s="9" t="s">
        <v>3</v>
      </c>
      <c r="C38" s="7">
        <v>-5.5950000000000001E-3</v>
      </c>
      <c r="D38" s="7">
        <v>0.23669999999999999</v>
      </c>
      <c r="E38" s="23">
        <v>-8.6040000000000005E-3</v>
      </c>
      <c r="F38" s="23">
        <v>0.24199999999999999</v>
      </c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4.0000000000000002E-4</v>
      </c>
      <c r="E39" s="23">
        <v>0</v>
      </c>
      <c r="F39" s="23">
        <v>1E-4</v>
      </c>
      <c r="G39" s="7"/>
      <c r="H39" s="7"/>
      <c r="I39" s="23"/>
      <c r="J39" s="23"/>
    </row>
    <row r="40" spans="2:26" x14ac:dyDescent="0.25">
      <c r="B40" s="9" t="s">
        <v>7</v>
      </c>
      <c r="C40" s="7">
        <v>9.9999999999999995E-7</v>
      </c>
      <c r="D40" s="7">
        <v>8.0000000000000004E-4</v>
      </c>
      <c r="E40" s="23">
        <v>1.1E-5</v>
      </c>
      <c r="F40" s="23">
        <v>1.6000000000000001E-3</v>
      </c>
      <c r="G40" s="7"/>
      <c r="H40" s="7"/>
      <c r="I40" s="23"/>
      <c r="J40" s="23"/>
    </row>
    <row r="41" spans="2:26" x14ac:dyDescent="0.25">
      <c r="B41" s="9" t="s">
        <v>9</v>
      </c>
      <c r="C41" s="7">
        <v>-2.6210000000000001E-3</v>
      </c>
      <c r="D41" s="7">
        <v>0.1308</v>
      </c>
      <c r="E41" s="23">
        <v>-5.1770000000000002E-3</v>
      </c>
      <c r="F41" s="23">
        <v>0.14180000000000001</v>
      </c>
      <c r="G41" s="7"/>
      <c r="H41" s="7"/>
      <c r="I41" s="23"/>
      <c r="J41" s="23"/>
    </row>
    <row r="42" spans="2:26" x14ac:dyDescent="0.25">
      <c r="B42" s="9" t="s">
        <v>11</v>
      </c>
      <c r="C42" s="7">
        <v>6.6100000000000002E-4</v>
      </c>
      <c r="D42" s="7">
        <v>1.3599999999999999E-2</v>
      </c>
      <c r="E42" s="23">
        <v>1.137E-3</v>
      </c>
      <c r="F42" s="23">
        <v>1.44E-2</v>
      </c>
      <c r="G42" s="7"/>
      <c r="H42" s="7"/>
      <c r="I42" s="23"/>
      <c r="J42" s="23"/>
    </row>
    <row r="43" spans="2:26" x14ac:dyDescent="0.25">
      <c r="B43" s="9" t="s">
        <v>13</v>
      </c>
      <c r="C43" s="7">
        <v>2.026E-3</v>
      </c>
      <c r="D43" s="7">
        <v>0.18720000000000001</v>
      </c>
      <c r="E43" s="23">
        <v>-2.0434000000000001E-2</v>
      </c>
      <c r="F43" s="23">
        <v>0.17130000000000001</v>
      </c>
      <c r="G43" s="7"/>
      <c r="H43" s="7"/>
      <c r="I43" s="23"/>
      <c r="J43" s="23"/>
    </row>
    <row r="44" spans="2:26" x14ac:dyDescent="0.25">
      <c r="B44" s="46" t="s">
        <v>45</v>
      </c>
      <c r="C44" s="7">
        <v>-7.1869999999999998E-3</v>
      </c>
      <c r="D44" s="7">
        <v>0.1608</v>
      </c>
      <c r="E44" s="23">
        <v>-1.9123999999999999E-2</v>
      </c>
      <c r="F44" s="23">
        <v>0.1522</v>
      </c>
      <c r="G44" s="7"/>
      <c r="H44" s="7"/>
      <c r="I44" s="23"/>
      <c r="J44" s="23"/>
    </row>
    <row r="45" spans="2:26" x14ac:dyDescent="0.25">
      <c r="B45" s="9" t="s">
        <v>16</v>
      </c>
      <c r="C45" s="7">
        <v>-7.1900000000000002E-4</v>
      </c>
      <c r="D45" s="7">
        <v>1.18E-2</v>
      </c>
      <c r="E45" s="23">
        <v>-7.5500000000000003E-4</v>
      </c>
      <c r="F45" s="23">
        <v>9.4000000000000004E-3</v>
      </c>
      <c r="G45" s="7"/>
      <c r="H45" s="7"/>
      <c r="I45" s="23"/>
      <c r="J45" s="23"/>
    </row>
    <row r="46" spans="2:26" x14ac:dyDescent="0.25">
      <c r="B46" s="9" t="s">
        <v>18</v>
      </c>
      <c r="C46" s="7">
        <v>4.6670000000000001E-3</v>
      </c>
      <c r="D46" s="7">
        <v>0.15279999999999999</v>
      </c>
      <c r="E46" s="23">
        <v>1.5755999999999999E-2</v>
      </c>
      <c r="F46" s="23">
        <v>0.1709</v>
      </c>
      <c r="G46" s="7"/>
      <c r="H46" s="7"/>
      <c r="I46" s="23"/>
      <c r="J46" s="23"/>
    </row>
    <row r="47" spans="2:26" x14ac:dyDescent="0.25">
      <c r="B47" s="9" t="s">
        <v>20</v>
      </c>
      <c r="C47" s="7">
        <v>1.4999999999999999E-4</v>
      </c>
      <c r="D47" s="7">
        <v>8.0000000000000004E-4</v>
      </c>
      <c r="E47" s="23">
        <v>-1.34E-4</v>
      </c>
      <c r="F47" s="23">
        <v>5.9999999999999995E-4</v>
      </c>
      <c r="G47" s="7"/>
      <c r="H47" s="7"/>
      <c r="I47" s="23"/>
      <c r="J47" s="23"/>
    </row>
    <row r="48" spans="2:26" x14ac:dyDescent="0.25">
      <c r="B48" s="9" t="s">
        <v>21</v>
      </c>
      <c r="C48" s="7">
        <v>-7.5849999999999997E-3</v>
      </c>
      <c r="D48" s="7">
        <v>6.7000000000000002E-3</v>
      </c>
      <c r="E48" s="23">
        <v>-3.5216999999999998E-2</v>
      </c>
      <c r="F48" s="23">
        <v>-0.01</v>
      </c>
      <c r="G48" s="7"/>
      <c r="H48" s="7"/>
      <c r="I48" s="23"/>
      <c r="J48" s="23"/>
    </row>
    <row r="49" spans="2:10" x14ac:dyDescent="0.25">
      <c r="B49" s="9" t="s">
        <v>22</v>
      </c>
      <c r="C49" s="7">
        <v>4.1999999999999998E-5</v>
      </c>
      <c r="D49" s="7">
        <v>2.0000000000000001E-4</v>
      </c>
      <c r="E49" s="23">
        <v>7.1299999999999998E-4</v>
      </c>
      <c r="F49" s="23">
        <v>2.9999999999999997E-4</v>
      </c>
      <c r="G49" s="7"/>
      <c r="H49" s="7"/>
      <c r="I49" s="23"/>
      <c r="J49" s="23"/>
    </row>
    <row r="50" spans="2:10" x14ac:dyDescent="0.25">
      <c r="B50" s="9" t="s">
        <v>23</v>
      </c>
      <c r="C50" s="7">
        <v>4.1999999999999998E-5</v>
      </c>
      <c r="D50" s="7">
        <v>3.0999999999999999E-3</v>
      </c>
      <c r="E50" s="23">
        <v>1.9000000000000001E-5</v>
      </c>
      <c r="F50" s="23">
        <v>2.5999999999999999E-3</v>
      </c>
      <c r="G50" s="7"/>
      <c r="H50" s="7"/>
      <c r="I50" s="23"/>
      <c r="J50" s="23"/>
    </row>
    <row r="51" spans="2:10" x14ac:dyDescent="0.25">
      <c r="B51" s="9" t="s">
        <v>24</v>
      </c>
      <c r="C51" s="7">
        <v>7.7000000000000001E-5</v>
      </c>
      <c r="D51" s="7">
        <v>7.1000000000000004E-3</v>
      </c>
      <c r="E51" s="23">
        <v>1.2799999999999999E-4</v>
      </c>
      <c r="F51" s="23">
        <v>8.9999999999999993E-3</v>
      </c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/>
      <c r="H54" s="7"/>
      <c r="I54" s="23"/>
      <c r="J54" s="23"/>
    </row>
    <row r="55" spans="2:10" x14ac:dyDescent="0.25">
      <c r="B55" s="9" t="s">
        <v>28</v>
      </c>
      <c r="C55" s="7">
        <v>-1.8200000000000001E-4</v>
      </c>
      <c r="D55" s="7">
        <v>1.2999999999999999E-3</v>
      </c>
      <c r="E55" s="23">
        <v>-1.8799999999999999E-4</v>
      </c>
      <c r="F55" s="23">
        <v>-1E-4</v>
      </c>
      <c r="G55" s="7"/>
      <c r="H55" s="7"/>
      <c r="I55" s="23"/>
      <c r="J55" s="23"/>
    </row>
    <row r="56" spans="2:10" x14ac:dyDescent="0.25">
      <c r="B56" s="10" t="s">
        <v>39</v>
      </c>
      <c r="C56" s="33">
        <v>-1.6240000000000001E-2</v>
      </c>
      <c r="D56" s="12">
        <f>SUBTOTAL(109,D37:D55)</f>
        <v>1.0000000000000002</v>
      </c>
      <c r="E56" s="35">
        <v>-6.7673999999999998E-2</v>
      </c>
      <c r="F56" s="26">
        <f>SUBTOTAL(109,F37:F55)</f>
        <v>1</v>
      </c>
      <c r="G56" s="33">
        <v>0</v>
      </c>
      <c r="H56" s="12">
        <f>SUBTOTAL(109,H37:H55)</f>
        <v>0</v>
      </c>
      <c r="I56" s="35">
        <v>0</v>
      </c>
      <c r="J56" s="26">
        <f>SUBTOTAL(109,J37:J55)</f>
        <v>0</v>
      </c>
    </row>
    <row r="57" spans="2:10" x14ac:dyDescent="0.25">
      <c r="B57" s="31" t="s">
        <v>35</v>
      </c>
      <c r="C57" s="51">
        <f t="shared" ref="C57" si="12">C26+E26+G26</f>
        <v>-30209.89</v>
      </c>
      <c r="D57" s="20"/>
      <c r="E57" s="53">
        <f>C26+E26+G26+I26+K26+M26</f>
        <v>-126252.91</v>
      </c>
      <c r="F57" s="20"/>
      <c r="G57" s="51">
        <f>C26+E26+G26+I26+K26+M26+O26+Q26+S26</f>
        <v>-126252.91</v>
      </c>
      <c r="H57" s="20"/>
      <c r="I57" s="53">
        <f>טבלה4[[#This Row],[התרומה לתשואה ינואר-ספטמבר 2022]]+U26+W26+Y26</f>
        <v>-126252.91</v>
      </c>
      <c r="J57" s="20"/>
    </row>
    <row r="58" spans="2:10" x14ac:dyDescent="0.25">
      <c r="B58" s="13"/>
      <c r="C58" s="54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-9.0259999999999993E-3</v>
      </c>
      <c r="D59" s="16">
        <v>0.69769999999999999</v>
      </c>
      <c r="E59" s="23">
        <v>-4.4132999999999999E-2</v>
      </c>
      <c r="F59" s="28">
        <v>0.70279999999999998</v>
      </c>
      <c r="G59" s="7"/>
      <c r="H59" s="16"/>
      <c r="I59" s="23"/>
      <c r="J59" s="28"/>
    </row>
    <row r="60" spans="2:10" x14ac:dyDescent="0.25">
      <c r="B60" s="9" t="s">
        <v>31</v>
      </c>
      <c r="C60" s="7">
        <v>-7.2049999999999996E-3</v>
      </c>
      <c r="D60" s="8">
        <v>0.30230000000000001</v>
      </c>
      <c r="E60" s="23">
        <v>-2.4368000000000001E-2</v>
      </c>
      <c r="F60" s="24">
        <v>0.29720000000000002</v>
      </c>
      <c r="G60" s="7"/>
      <c r="H60" s="8"/>
      <c r="I60" s="23"/>
      <c r="J60" s="24"/>
    </row>
    <row r="61" spans="2:10" x14ac:dyDescent="0.25">
      <c r="B61" s="10" t="s">
        <v>39</v>
      </c>
      <c r="C61" s="33">
        <v>-1.6240000000000001E-2</v>
      </c>
      <c r="D61" s="12">
        <f>D59+D60</f>
        <v>1</v>
      </c>
      <c r="E61" s="35">
        <v>-6.7673999999999998E-2</v>
      </c>
      <c r="F61" s="26">
        <f>F59+F60</f>
        <v>1</v>
      </c>
      <c r="G61" s="33">
        <v>0</v>
      </c>
      <c r="H61" s="12">
        <f>H59+H60</f>
        <v>0</v>
      </c>
      <c r="I61" s="35">
        <v>0</v>
      </c>
      <c r="J61" s="26">
        <f>J59+J60</f>
        <v>0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-1.772E-2</v>
      </c>
      <c r="D63" s="16">
        <v>0.82320000000000004</v>
      </c>
      <c r="E63" s="23">
        <v>-6.2918000000000002E-2</v>
      </c>
      <c r="F63" s="28">
        <v>0.8135</v>
      </c>
      <c r="G63" s="7"/>
      <c r="H63" s="16"/>
      <c r="I63" s="23"/>
      <c r="J63" s="28"/>
    </row>
    <row r="64" spans="2:10" x14ac:dyDescent="0.25">
      <c r="B64" s="9" t="s">
        <v>33</v>
      </c>
      <c r="C64" s="7">
        <v>1.526E-3</v>
      </c>
      <c r="D64" s="8">
        <v>0.17680000000000001</v>
      </c>
      <c r="E64" s="23">
        <v>-4.9389999999999998E-3</v>
      </c>
      <c r="F64" s="24">
        <v>0.1865</v>
      </c>
      <c r="G64" s="7"/>
      <c r="H64" s="8"/>
      <c r="I64" s="23"/>
      <c r="J64" s="24"/>
    </row>
    <row r="65" spans="2:10" x14ac:dyDescent="0.25">
      <c r="B65" s="32" t="s">
        <v>39</v>
      </c>
      <c r="C65" s="33">
        <v>-1.6240000000000001E-2</v>
      </c>
      <c r="D65" s="34">
        <f>D63+D64</f>
        <v>1</v>
      </c>
      <c r="E65" s="35">
        <v>-6.7673999999999998E-2</v>
      </c>
      <c r="F65" s="36">
        <f>F63+F64</f>
        <v>1</v>
      </c>
      <c r="G65" s="33">
        <v>0</v>
      </c>
      <c r="H65" s="34">
        <f>H63+H64</f>
        <v>0</v>
      </c>
      <c r="I65" s="35">
        <v>0</v>
      </c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7" t="s">
        <v>43</v>
      </c>
      <c r="C70" s="57"/>
      <c r="D70" s="57"/>
      <c r="E70" s="57"/>
      <c r="F70" s="57"/>
      <c r="G70" s="57"/>
      <c r="H70" s="57"/>
      <c r="I70" s="57"/>
      <c r="J70" s="57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2022-07-12T09:06:12Z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