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2\"/>
    </mc:Choice>
  </mc:AlternateContent>
  <xr:revisionPtr revIDLastSave="0" documentId="13_ncr:1_{665BCA2B-40FF-40E1-9F4D-1008AC26C757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65" i="5" l="1"/>
  <c r="J61" i="5"/>
  <c r="J56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G57" i="5" l="1"/>
  <c r="I57" i="5" s="1"/>
  <c r="H65" i="5"/>
  <c r="H61" i="5"/>
  <c r="H56" i="5"/>
  <c r="S34" i="5"/>
  <c r="T34" i="5"/>
  <c r="S30" i="5"/>
  <c r="T30" i="5"/>
  <c r="S25" i="5"/>
  <c r="T25" i="5"/>
  <c r="Q34" i="5" l="1"/>
  <c r="R34" i="5"/>
  <c r="Q30" i="5"/>
  <c r="R30" i="5"/>
  <c r="Q25" i="5"/>
  <c r="R25" i="5"/>
  <c r="O34" i="5" l="1"/>
  <c r="P34" i="5"/>
  <c r="O30" i="5"/>
  <c r="P30" i="5"/>
  <c r="O25" i="5"/>
  <c r="P25" i="5"/>
  <c r="F65" i="5" l="1"/>
  <c r="F61" i="5"/>
  <c r="E57" i="5"/>
  <c r="F56" i="5"/>
  <c r="M34" i="5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 l="1"/>
  <c r="J25" i="5"/>
  <c r="C57" i="5" l="1"/>
  <c r="D65" i="5"/>
  <c r="D61" i="5"/>
  <c r="D56" i="5" l="1"/>
  <c r="G34" i="5"/>
  <c r="H34" i="5"/>
  <c r="G30" i="5"/>
  <c r="H30" i="5"/>
  <c r="G25" i="5"/>
  <c r="H25" i="5"/>
  <c r="E34" i="5" l="1"/>
  <c r="F34" i="5"/>
  <c r="E30" i="5"/>
  <c r="F30" i="5"/>
  <c r="E25" i="5"/>
  <c r="F25" i="5"/>
  <c r="C34" i="5" l="1"/>
  <c r="D34" i="5"/>
  <c r="C30" i="5"/>
  <c r="D30" i="5"/>
  <c r="C25" i="5"/>
  <c r="D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<sst xmlns="http://schemas.openxmlformats.org/spreadsheetml/2006/main" count="108" uniqueCount="79">
  <si>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</si>
  <si>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</si>
  <si>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</si>
  <si>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</si>
  <si>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</si>
  <si>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</si>
  <si>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</si>
  <si>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</si>
  <si>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</si>
  <si>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</si>
  <si>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</si>
  <si>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</si>
  <si>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</si>
  <si>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</si>
  <si>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</si>
  <si>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</si>
  <si>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</si>
  <si>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</si>
  <si>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</si>
  <si>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</si>
  <si>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</si>
  <si>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</si>
  <si>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</si>
  <si>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</si>
  <si>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</si>
  <si>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</si>
  <si>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</si>
  <si>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</si>
  <si>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</si>
  <si>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</si>
  <si>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</si>
  <si>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</si>
  <si>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</si>
  <si>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</si>
  <si>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</si>
  <si>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</si>
  <si>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</si>
  <si>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</si>
  <si>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</si>
  <si>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</si>
  <si>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</si>
  <si>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</si>
  <si>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</si>
  <si>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</si>
  <si>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</si>
  <si>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</si>
  <si>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 xml:space="preserve">שם המסלול - מסלול לבני 50 ומטה מספר 9893  </t>
  </si>
  <si>
    <t>התרומה לתשואה ינואר 2022</t>
  </si>
  <si>
    <t>שיעור מסך הנכסים ינואר 2022</t>
  </si>
  <si>
    <t xml:space="preserve">התרומה לתשואה פברואר 2022 </t>
  </si>
  <si>
    <t xml:space="preserve">שיעור מסך הנכסים פברואר2022 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</si>
  <si>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</si>
  <si>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</si>
  <si>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</si>
  <si>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</si>
  <si>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מאי2022</t>
  </si>
  <si>
    <t>שיעור מסך הנכסים מאי2022</t>
  </si>
  <si>
    <t>התרומה לתשואה יוני2022</t>
  </si>
  <si>
    <t>שיעור מסך הנכסים יוני 2022</t>
  </si>
  <si>
    <t>התרומה לתשואה יולי 2022</t>
  </si>
  <si>
    <t>שיעור מסך הנכסים יולי2022</t>
  </si>
  <si>
    <t>התרומה לתשואה אוגוסט2022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</si>
  <si>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</si>
  <si>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</si>
  <si>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</si>
  <si>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אוקטובר2022</t>
  </si>
  <si>
    <t>שיעור מסך הנכסים אוקטובר 2022</t>
  </si>
  <si>
    <t>התרומה לתשואה נובמבר 2022</t>
  </si>
  <si>
    <t>שיעור מסך הנכסים נובמבר2022</t>
  </si>
  <si>
    <t>התרומה לתשואה דצמבר 2022</t>
  </si>
  <si>
    <t>שיעור מסך הנכסים דצמבר2022</t>
  </si>
  <si>
    <t>התרומה לתשואה ינואר-מרץ2022</t>
  </si>
  <si>
    <t>שיעור מסך הנכסים ינואר-מרץ 2022</t>
  </si>
  <si>
    <t>התרומה לתשואה ינואר-יוני2022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</si>
  <si>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</si>
  <si>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</si>
  <si>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</si>
  <si>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ינואר-דצמבר2022</t>
  </si>
  <si>
    <t>שיעור מסך הנכסים ינואר-דצמבר2022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</si>
</sst>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8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2" borderId="6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10" fontId="22" fillId="2" borderId="10" xfId="421" applyNumberFormat="1" applyFont="1" applyFill="1" applyBorder="1"/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B5010000}"/>
    <cellStyle name="Normal 9" xfId="412" xr:uid="{00000000-0005-0000-0000-0000B6010000}"/>
    <cellStyle name="Normal 9 2" xfId="413" xr:uid="{00000000-0005-0000-0000-0000B7010000}"/>
    <cellStyle name="Normal 9 3" xfId="414" xr:uid="{00000000-0005-0000-0000-0000B8010000}"/>
    <cellStyle name="Normal 9 4" xfId="415" xr:uid="{00000000-0005-0000-0000-0000B9010000}"/>
    <cellStyle name="Normal 9 5" xfId="416" xr:uid="{00000000-0005-0000-0000-0000BA010000}"/>
    <cellStyle name="Normal 9 6" xfId="417" xr:uid="{00000000-0005-0000-0000-0000BB010000}"/>
    <cellStyle name="Normal 9 7" xfId="418" xr:uid="{00000000-0005-0000-0000-0000BC010000}"/>
    <cellStyle name="Normal 9 8" xfId="419" xr:uid="{00000000-0005-0000-0000-0000BD010000}"/>
    <cellStyle name="Normal 9_ירידות ערך שנזקפו" xfId="420" xr:uid="{00000000-0005-0000-0000-0000BE010000}"/>
    <cellStyle name="Normal 90" xfId="530" xr:uid="{00000000-0005-0000-0000-0000BF010000}"/>
    <cellStyle name="Percent" xfId="421" builtinId="5"/>
    <cellStyle name="Percent 2" xfId="422" xr:uid="{00000000-0005-0000-0000-0000C1010000}"/>
    <cellStyle name="Percent 2 2" xfId="423" xr:uid="{00000000-0005-0000-0000-0000C2010000}"/>
    <cellStyle name="Percent 2 2 10" xfId="424" xr:uid="{00000000-0005-0000-0000-0000C3010000}"/>
    <cellStyle name="Percent 2 2 11" xfId="425" xr:uid="{00000000-0005-0000-0000-0000C4010000}"/>
    <cellStyle name="Percent 2 2 11 2" xfId="426" xr:uid="{00000000-0005-0000-0000-0000C5010000}"/>
    <cellStyle name="Percent 2 2 11 3" xfId="427" xr:uid="{00000000-0005-0000-0000-0000C6010000}"/>
    <cellStyle name="Percent 2 2 12" xfId="428" xr:uid="{00000000-0005-0000-0000-0000C7010000}"/>
    <cellStyle name="Percent 2 2 2" xfId="429" xr:uid="{00000000-0005-0000-0000-0000C8010000}"/>
    <cellStyle name="Percent 2 2 2 2" xfId="430" xr:uid="{00000000-0005-0000-0000-0000C9010000}"/>
    <cellStyle name="Percent 2 2 2 2 2" xfId="431" xr:uid="{00000000-0005-0000-0000-0000CA010000}"/>
    <cellStyle name="Percent 2 2 2 2 2 2" xfId="432" xr:uid="{00000000-0005-0000-0000-0000CB010000}"/>
    <cellStyle name="Percent 2 2 2 2 2 2 2" xfId="433" xr:uid="{00000000-0005-0000-0000-0000CC010000}"/>
    <cellStyle name="Percent 2 2 2 2 3" xfId="434" xr:uid="{00000000-0005-0000-0000-0000CD010000}"/>
    <cellStyle name="Percent 2 2 2 2 4" xfId="435" xr:uid="{00000000-0005-0000-0000-0000CE010000}"/>
    <cellStyle name="Percent 2 2 2 2 5" xfId="436" xr:uid="{00000000-0005-0000-0000-0000CF010000}"/>
    <cellStyle name="Percent 2 2 2 2 6" xfId="437" xr:uid="{00000000-0005-0000-0000-0000D0010000}"/>
    <cellStyle name="Percent 2 2 2 2 7" xfId="438" xr:uid="{00000000-0005-0000-0000-0000D1010000}"/>
    <cellStyle name="Percent 2 2 2 2 8" xfId="439" xr:uid="{00000000-0005-0000-0000-0000D2010000}"/>
    <cellStyle name="Percent 2 2 2 3" xfId="440" xr:uid="{00000000-0005-0000-0000-0000D3010000}"/>
    <cellStyle name="Percent 2 2 2 3 2" xfId="441" xr:uid="{00000000-0005-0000-0000-0000D4010000}"/>
    <cellStyle name="Percent 2 2 2 3 2 2" xfId="442" xr:uid="{00000000-0005-0000-0000-0000D5010000}"/>
    <cellStyle name="Percent 2 2 2 4" xfId="443" xr:uid="{00000000-0005-0000-0000-0000D6010000}"/>
    <cellStyle name="Percent 2 2 2 5" xfId="444" xr:uid="{00000000-0005-0000-0000-0000D7010000}"/>
    <cellStyle name="Percent 2 2 2 6" xfId="445" xr:uid="{00000000-0005-0000-0000-0000D8010000}"/>
    <cellStyle name="Percent 2 2 2 7" xfId="446" xr:uid="{00000000-0005-0000-0000-0000D9010000}"/>
    <cellStyle name="Percent 2 2 2 8" xfId="447" xr:uid="{00000000-0005-0000-0000-0000DA010000}"/>
    <cellStyle name="Percent 2 2 3" xfId="448" xr:uid="{00000000-0005-0000-0000-0000DB010000}"/>
    <cellStyle name="Percent 2 2 4" xfId="449" xr:uid="{00000000-0005-0000-0000-0000DC010000}"/>
    <cellStyle name="Percent 2 2 4 2" xfId="450" xr:uid="{00000000-0005-0000-0000-0000DD010000}"/>
    <cellStyle name="Percent 2 2 4 2 2" xfId="451" xr:uid="{00000000-0005-0000-0000-0000DE010000}"/>
    <cellStyle name="Percent 2 2 5" xfId="452" xr:uid="{00000000-0005-0000-0000-0000DF010000}"/>
    <cellStyle name="Percent 2 2 6" xfId="453" xr:uid="{00000000-0005-0000-0000-0000E0010000}"/>
    <cellStyle name="Percent 2 2 7" xfId="454" xr:uid="{00000000-0005-0000-0000-0000E1010000}"/>
    <cellStyle name="Percent 2 2 8" xfId="455" xr:uid="{00000000-0005-0000-0000-0000E2010000}"/>
    <cellStyle name="Percent 2 2 9" xfId="456" xr:uid="{00000000-0005-0000-0000-0000E3010000}"/>
    <cellStyle name="Percent 2 3" xfId="457" xr:uid="{00000000-0005-0000-0000-0000E4010000}"/>
    <cellStyle name="Percent 2 4" xfId="458" xr:uid="{00000000-0005-0000-0000-0000E5010000}"/>
    <cellStyle name="Percent 2 5" xfId="459" xr:uid="{00000000-0005-0000-0000-0000E6010000}"/>
    <cellStyle name="Percent 2 6" xfId="460" xr:uid="{00000000-0005-0000-0000-0000E7010000}"/>
    <cellStyle name="Percent 3" xfId="461" xr:uid="{00000000-0005-0000-0000-0000E8010000}"/>
    <cellStyle name="Percent 3 10" xfId="462" xr:uid="{00000000-0005-0000-0000-0000E9010000}"/>
    <cellStyle name="Percent 3 11" xfId="463" xr:uid="{00000000-0005-0000-0000-0000EA010000}"/>
    <cellStyle name="Percent 3 2" xfId="464" xr:uid="{00000000-0005-0000-0000-0000EB010000}"/>
    <cellStyle name="Percent 3 3" xfId="465" xr:uid="{00000000-0005-0000-0000-0000EC010000}"/>
    <cellStyle name="Percent 3 4" xfId="466" xr:uid="{00000000-0005-0000-0000-0000ED010000}"/>
    <cellStyle name="Percent 3 5" xfId="467" xr:uid="{00000000-0005-0000-0000-0000EE010000}"/>
    <cellStyle name="Percent 3 6" xfId="468" xr:uid="{00000000-0005-0000-0000-0000EF010000}"/>
    <cellStyle name="Percent 3 7" xfId="469" xr:uid="{00000000-0005-0000-0000-0000F0010000}"/>
    <cellStyle name="Percent 3 8" xfId="470" xr:uid="{00000000-0005-0000-0000-0000F1010000}"/>
    <cellStyle name="Percent 3 9" xfId="471" xr:uid="{00000000-0005-0000-0000-0000F2010000}"/>
    <cellStyle name="Percent 4" xfId="472" xr:uid="{00000000-0005-0000-0000-0000F3010000}"/>
    <cellStyle name="Percent 4 2" xfId="473" xr:uid="{00000000-0005-0000-0000-0000F4010000}"/>
    <cellStyle name="Percent 5" xfId="474" xr:uid="{00000000-0005-0000-0000-0000F5010000}"/>
    <cellStyle name="Percent 5 2" xfId="475" xr:uid="{00000000-0005-0000-0000-0000F6010000}"/>
    <cellStyle name="Percent 5 3" xfId="476" xr:uid="{00000000-0005-0000-0000-0000F7010000}"/>
    <cellStyle name="Percent 5 4" xfId="477" xr:uid="{00000000-0005-0000-0000-0000F8010000}"/>
    <cellStyle name="Percent 5 5" xfId="478" xr:uid="{00000000-0005-0000-0000-0000F9010000}"/>
    <cellStyle name="Percent 5 6" xfId="479" xr:uid="{00000000-0005-0000-0000-0000FA010000}"/>
    <cellStyle name="Percent 5 7" xfId="480" xr:uid="{00000000-0005-0000-0000-0000FB010000}"/>
    <cellStyle name="Percent 5 8" xfId="481" xr:uid="{00000000-0005-0000-0000-0000FC010000}"/>
    <cellStyle name="Percent 6" xfId="482" xr:uid="{00000000-0005-0000-0000-0000FD010000}"/>
    <cellStyle name="Percent 6 2" xfId="483" xr:uid="{00000000-0005-0000-0000-0000FE010000}"/>
    <cellStyle name="Percent 6 3" xfId="484" xr:uid="{00000000-0005-0000-0000-0000FF010000}"/>
    <cellStyle name="Percent 6 4" xfId="485" xr:uid="{00000000-0005-0000-0000-000000020000}"/>
    <cellStyle name="Percent 6 5" xfId="486" xr:uid="{00000000-0005-0000-0000-000001020000}"/>
    <cellStyle name="Percent 6 6" xfId="487" xr:uid="{00000000-0005-0000-0000-000002020000}"/>
    <cellStyle name="Percent 6 7" xfId="488" xr:uid="{00000000-0005-0000-0000-000003020000}"/>
    <cellStyle name="Percent 6 8" xfId="489" xr:uid="{00000000-0005-0000-0000-000004020000}"/>
    <cellStyle name="Spelling 1033,0_DORN0897 (2)_3" xfId="490" xr:uid="{00000000-0005-0000-0000-000005020000}"/>
    <cellStyle name="Yellow" xfId="491" xr:uid="{00000000-0005-0000-0000-000006020000}"/>
    <cellStyle name="בולט" xfId="492" xr:uid="{00000000-0005-0000-0000-000007020000}"/>
    <cellStyle name="הדגשה" xfId="493" xr:uid="{00000000-0005-0000-0000-000008020000}"/>
    <cellStyle name="הדגשה 1" xfId="494" xr:uid="{00000000-0005-0000-0000-000009020000}"/>
    <cellStyle name="טקסט" xfId="495" xr:uid="{00000000-0005-0000-0000-00000A020000}"/>
    <cellStyle name="ינואר 2000" xfId="496" xr:uid="{00000000-0005-0000-0000-00000B020000}"/>
    <cellStyle name="כותרת סעיף" xfId="497" xr:uid="{00000000-0005-0000-0000-00000C020000}"/>
    <cellStyle name="כותרת ראשית" xfId="498" xr:uid="{00000000-0005-0000-0000-00000D020000}"/>
    <cellStyle name="לינק" xfId="499" xr:uid="{00000000-0005-0000-0000-00000E020000}"/>
    <cellStyle name="סיכום" xfId="500" xr:uid="{00000000-0005-0000-0000-00000F020000}"/>
    <cellStyle name="שקוע" xfId="501" xr:uid="{00000000-0005-0000-0000-000010020000}"/>
    <cellStyle name="תאריך מלא" xfId="502" xr:uid="{00000000-0005-0000-0000-000011020000}"/>
    <cellStyle name="תוכן - מיכון דוחות" xfId="503" xr:uid="{00000000-0005-0000-0000-000012020000}"/>
  </cellStyles>
  <dxfs count="4">
    <dxf>
      <border outline="0">
        <top style="thin">
          <color indexed="64"/>
        </top>
        <bottom style="thin">
          <color indexed="64"/>
        </bottom>
      </border>
    </dxf>
    <dxf>
      <numFmt numFmtId="3" formatCode="#,##0"/>
    </dxf>
    <dxf>
      <numFmt numFmtId="3" formatCode="#,##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3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2022" dataDxfId="2">
      <calculatedColumnFormula>C6+E6+G6</calculatedColumnFormula>
    </tableColumn>
    <tableColumn id="3" xr3:uid="{00000000-0010-0000-0000-000003000000}" name="שיעור מסך הנכסים ינואר-מרץ 2022"/>
    <tableColumn id="4" xr3:uid="{00000000-0010-0000-0000-000004000000}" name="התרומה לתשואה ינואר-יוני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 dataDxfId="1"/>
    <tableColumn id="7" xr3:uid="{00000000-0010-0000-0000-000007000000}" name="שיעור מסך הנכסים ינואר-ספטמבר 2022"/>
    <tableColumn id="8" xr3:uid="{00000000-0010-0000-0000-000008000000}" name="התרומה לתשואה ינואר-דצמבר2022"/>
    <tableColumn id="9" xr3:uid="{00000000-0010-0000-0000-000009000000}" name="שיעור מסך הנכסים ינואר-דצמבר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 "/>
    <tableColumn id="5" xr3:uid="{00000000-0010-0000-0100-000005000000}" name="שיעור מסך הנכסים פברואר2022 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2022"/>
    <tableColumn id="11" xr3:uid="{00000000-0010-0000-0100-00000B000000}" name="שיעור מסך הנכסים מאי2022"/>
    <tableColumn id="12" xr3:uid="{00000000-0010-0000-0100-00000C000000}" name="התרומה לתשואה יוני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2022"/>
    <tableColumn id="16" xr3:uid="{00000000-0010-0000-0100-000010000000}" name="התרומה לתשואה אוגוסט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2022"/>
    <tableColumn id="24" xr3:uid="{00000000-0010-0000-0100-000018000000}" name="התרומה לתשואה דצמבר 2022"/>
    <tableColumn id="25" xr3:uid="{00000000-0010-0000-0100-000019000000}" name="שיעור מסך הנכסים דצמבר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10" workbookViewId="0">
      <selection activeCell="C74" sqref="C74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875" style="1" customWidth="1"/>
    <col min="4" max="5" width="16.25" style="1" customWidth="1"/>
    <col min="6" max="6" width="18.25" style="1" customWidth="1"/>
    <col min="7" max="7" width="16.25" style="1" customWidth="1"/>
    <col min="8" max="9" width="17.625" style="1" customWidth="1"/>
    <col min="10" max="10" width="18" style="1" customWidth="1"/>
    <col min="11" max="11" width="13.125" style="1" customWidth="1"/>
    <col min="12" max="12" width="14.75" style="1" customWidth="1"/>
    <col min="13" max="26" width="14.87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1" t="s">
        <v>46</v>
      </c>
      <c r="C3" s="19" t="s">
        <v>36</v>
      </c>
    </row>
    <row r="4" spans="2:31" x14ac:dyDescent="0.25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9" t="s">
        <v>48</v>
      </c>
      <c r="E5" s="40" t="s">
        <v>49</v>
      </c>
      <c r="F5" s="41" t="s">
        <v>50</v>
      </c>
      <c r="G5" s="38" t="s">
        <v>51</v>
      </c>
      <c r="H5" s="39" t="s">
        <v>52</v>
      </c>
      <c r="I5" s="40" t="s">
        <v>53</v>
      </c>
      <c r="J5" s="41" t="s">
        <v>54</v>
      </c>
      <c r="K5" s="38" t="s">
        <v>55</v>
      </c>
      <c r="L5" s="39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52">
        <v>-1E-4</v>
      </c>
      <c r="D6" s="7">
        <v>8.5000000000000006E-2</v>
      </c>
      <c r="E6" s="23">
        <v>0</v>
      </c>
      <c r="F6" s="23">
        <v>6.4699999999999994E-2</v>
      </c>
      <c r="G6" s="52">
        <v>-1E-4</v>
      </c>
      <c r="H6" s="7">
        <v>6.4100000000000004E-2</v>
      </c>
      <c r="I6" s="23"/>
      <c r="J6" s="23"/>
      <c r="K6" s="52"/>
      <c r="L6" s="7"/>
      <c r="M6" s="23"/>
      <c r="N6" s="23"/>
      <c r="O6" s="52"/>
      <c r="P6" s="8"/>
      <c r="Q6" s="23"/>
      <c r="R6" s="23"/>
      <c r="S6" s="52"/>
      <c r="T6" s="8"/>
      <c r="U6" s="23"/>
      <c r="V6" s="24"/>
      <c r="W6" s="7"/>
      <c r="X6" s="8"/>
      <c r="Y6" s="23"/>
      <c r="Z6" s="24"/>
      <c r="AE6" s="3" t="s">
        <v>4</v>
      </c>
    </row>
    <row r="7" spans="2:31" x14ac:dyDescent="0.25">
      <c r="B7" s="9" t="s">
        <v>3</v>
      </c>
      <c r="C7" s="52">
        <v>-1.4E-3</v>
      </c>
      <c r="D7" s="7">
        <v>0.12889999999999999</v>
      </c>
      <c r="E7" s="23">
        <v>-1.1999999999999999E-3</v>
      </c>
      <c r="F7" s="23">
        <v>0.13569999999999999</v>
      </c>
      <c r="G7" s="52">
        <v>-5.0000000000000001E-4</v>
      </c>
      <c r="H7" s="7">
        <v>0.13339999999999999</v>
      </c>
      <c r="I7" s="23"/>
      <c r="J7" s="23"/>
      <c r="K7" s="52"/>
      <c r="L7" s="7"/>
      <c r="M7" s="23"/>
      <c r="N7" s="23"/>
      <c r="O7" s="52"/>
      <c r="P7" s="8"/>
      <c r="Q7" s="23"/>
      <c r="R7" s="23"/>
      <c r="S7" s="52"/>
      <c r="T7" s="8"/>
      <c r="U7" s="23"/>
      <c r="V7" s="24"/>
      <c r="W7" s="7"/>
      <c r="X7" s="8"/>
      <c r="Y7" s="23"/>
      <c r="Z7" s="24"/>
      <c r="AE7" s="3" t="s">
        <v>6</v>
      </c>
    </row>
    <row r="8" spans="2:31" x14ac:dyDescent="0.25">
      <c r="B8" s="9" t="s">
        <v>5</v>
      </c>
      <c r="C8" s="52">
        <v>0</v>
      </c>
      <c r="D8" s="7">
        <v>0</v>
      </c>
      <c r="E8" s="23">
        <v>0</v>
      </c>
      <c r="F8" s="23">
        <v>0</v>
      </c>
      <c r="G8" s="52">
        <v>0</v>
      </c>
      <c r="H8" s="7">
        <v>0</v>
      </c>
      <c r="I8" s="23"/>
      <c r="J8" s="23"/>
      <c r="K8" s="52"/>
      <c r="L8" s="7"/>
      <c r="M8" s="23"/>
      <c r="N8" s="23"/>
      <c r="O8" s="52"/>
      <c r="P8" s="8"/>
      <c r="Q8" s="23"/>
      <c r="R8" s="23"/>
      <c r="S8" s="52"/>
      <c r="T8" s="8"/>
      <c r="U8" s="23"/>
      <c r="V8" s="24"/>
      <c r="W8" s="7"/>
      <c r="X8" s="8"/>
      <c r="Y8" s="23"/>
      <c r="Z8" s="24"/>
      <c r="AE8" s="3" t="s">
        <v>8</v>
      </c>
    </row>
    <row r="9" spans="2:31" x14ac:dyDescent="0.25">
      <c r="B9" s="9" t="s">
        <v>7</v>
      </c>
      <c r="C9" s="52">
        <v>0</v>
      </c>
      <c r="D9" s="7">
        <v>0</v>
      </c>
      <c r="E9" s="23">
        <v>0</v>
      </c>
      <c r="F9" s="23">
        <v>0</v>
      </c>
      <c r="G9" s="52">
        <v>0</v>
      </c>
      <c r="H9" s="7">
        <v>0</v>
      </c>
      <c r="I9" s="23"/>
      <c r="J9" s="23"/>
      <c r="K9" s="52"/>
      <c r="L9" s="7"/>
      <c r="M9" s="23"/>
      <c r="N9" s="23"/>
      <c r="O9" s="52"/>
      <c r="P9" s="8"/>
      <c r="Q9" s="23"/>
      <c r="R9" s="23"/>
      <c r="S9" s="52"/>
      <c r="T9" s="8"/>
      <c r="U9" s="23"/>
      <c r="V9" s="24"/>
      <c r="W9" s="7"/>
      <c r="X9" s="8"/>
      <c r="Y9" s="23"/>
      <c r="Z9" s="24"/>
      <c r="AE9" s="3" t="s">
        <v>10</v>
      </c>
    </row>
    <row r="10" spans="2:31" x14ac:dyDescent="0.25">
      <c r="B10" s="9" t="s">
        <v>9</v>
      </c>
      <c r="C10" s="52">
        <v>-1.4E-3</v>
      </c>
      <c r="D10" s="7">
        <v>6.8099999999999994E-2</v>
      </c>
      <c r="E10" s="23">
        <v>-8.9999999999999998E-4</v>
      </c>
      <c r="F10" s="23">
        <v>6.9800000000000001E-2</v>
      </c>
      <c r="G10" s="52">
        <v>-2.0000000000000001E-4</v>
      </c>
      <c r="H10" s="7">
        <v>7.3499999999999996E-2</v>
      </c>
      <c r="I10" s="23"/>
      <c r="J10" s="23"/>
      <c r="K10" s="52"/>
      <c r="L10" s="7"/>
      <c r="M10" s="23"/>
      <c r="N10" s="23"/>
      <c r="O10" s="52"/>
      <c r="P10" s="8"/>
      <c r="Q10" s="23"/>
      <c r="R10" s="23"/>
      <c r="S10" s="52"/>
      <c r="T10" s="8"/>
      <c r="U10" s="23"/>
      <c r="V10" s="24"/>
      <c r="W10" s="7"/>
      <c r="X10" s="8"/>
      <c r="Y10" s="23"/>
      <c r="Z10" s="24"/>
      <c r="AE10" s="3" t="s">
        <v>12</v>
      </c>
    </row>
    <row r="11" spans="2:31" x14ac:dyDescent="0.25">
      <c r="B11" s="9" t="s">
        <v>11</v>
      </c>
      <c r="C11" s="52">
        <v>0</v>
      </c>
      <c r="D11" s="7">
        <v>1.8E-3</v>
      </c>
      <c r="E11" s="23">
        <v>0</v>
      </c>
      <c r="F11" s="23">
        <v>1.8E-3</v>
      </c>
      <c r="G11" s="52">
        <v>0</v>
      </c>
      <c r="H11" s="7">
        <v>1.8E-3</v>
      </c>
      <c r="I11" s="23"/>
      <c r="J11" s="23"/>
      <c r="K11" s="52"/>
      <c r="L11" s="7"/>
      <c r="M11" s="23"/>
      <c r="N11" s="23"/>
      <c r="O11" s="52"/>
      <c r="P11" s="8"/>
      <c r="Q11" s="23"/>
      <c r="R11" s="23"/>
      <c r="S11" s="52"/>
      <c r="T11" s="8"/>
      <c r="U11" s="23"/>
      <c r="V11" s="24"/>
      <c r="W11" s="7"/>
      <c r="X11" s="8"/>
      <c r="Y11" s="23"/>
      <c r="Z11" s="24"/>
      <c r="AE11" s="3" t="s">
        <v>14</v>
      </c>
    </row>
    <row r="12" spans="2:31" x14ac:dyDescent="0.25">
      <c r="B12" s="9" t="s">
        <v>13</v>
      </c>
      <c r="C12" s="52">
        <v>-4.0000000000000002E-4</v>
      </c>
      <c r="D12" s="7">
        <v>0.1918</v>
      </c>
      <c r="E12" s="23">
        <v>1.6000000000000001E-3</v>
      </c>
      <c r="F12" s="23">
        <v>0.20430000000000001</v>
      </c>
      <c r="G12" s="52">
        <v>3.3E-3</v>
      </c>
      <c r="H12" s="7">
        <v>0.20680000000000001</v>
      </c>
      <c r="I12" s="23"/>
      <c r="J12" s="23"/>
      <c r="K12" s="52"/>
      <c r="L12" s="7"/>
      <c r="M12" s="23"/>
      <c r="N12" s="23"/>
      <c r="O12" s="52"/>
      <c r="P12" s="8"/>
      <c r="Q12" s="23"/>
      <c r="R12" s="23"/>
      <c r="S12" s="52"/>
      <c r="T12" s="8"/>
      <c r="U12" s="23"/>
      <c r="V12" s="24"/>
      <c r="W12" s="7"/>
      <c r="X12" s="8"/>
      <c r="Y12" s="23"/>
      <c r="Z12" s="24"/>
      <c r="AE12" s="3" t="s">
        <v>15</v>
      </c>
    </row>
    <row r="13" spans="2:31" x14ac:dyDescent="0.25">
      <c r="B13" s="46" t="s">
        <v>45</v>
      </c>
      <c r="C13" s="52">
        <v>-2.0899999999999998E-2</v>
      </c>
      <c r="D13" s="7">
        <v>0.52739999999999998</v>
      </c>
      <c r="E13" s="23">
        <v>-8.2000000000000007E-3</v>
      </c>
      <c r="F13" s="23">
        <v>0.52980000000000005</v>
      </c>
      <c r="G13" s="52">
        <v>6.8999999999999999E-3</v>
      </c>
      <c r="H13" s="7">
        <v>0.51770000000000005</v>
      </c>
      <c r="I13" s="23"/>
      <c r="J13" s="23"/>
      <c r="K13" s="52"/>
      <c r="L13" s="7"/>
      <c r="M13" s="23"/>
      <c r="N13" s="23"/>
      <c r="O13" s="52"/>
      <c r="P13" s="48"/>
      <c r="Q13" s="23"/>
      <c r="R13" s="23"/>
      <c r="S13" s="52"/>
      <c r="T13" s="48"/>
      <c r="U13" s="49"/>
      <c r="V13" s="50"/>
      <c r="W13" s="47"/>
      <c r="X13" s="48"/>
      <c r="Y13" s="49"/>
      <c r="Z13" s="50"/>
      <c r="AE13" s="3" t="s">
        <v>17</v>
      </c>
    </row>
    <row r="14" spans="2:31" x14ac:dyDescent="0.25">
      <c r="B14" s="9" t="s">
        <v>16</v>
      </c>
      <c r="C14" s="52">
        <v>0</v>
      </c>
      <c r="D14" s="7">
        <v>0</v>
      </c>
      <c r="E14" s="23">
        <v>0</v>
      </c>
      <c r="F14" s="23">
        <v>0</v>
      </c>
      <c r="G14" s="52">
        <v>0</v>
      </c>
      <c r="H14" s="7">
        <v>0</v>
      </c>
      <c r="I14" s="23"/>
      <c r="J14" s="23"/>
      <c r="K14" s="52"/>
      <c r="L14" s="7"/>
      <c r="M14" s="23"/>
      <c r="N14" s="23"/>
      <c r="O14" s="52"/>
      <c r="P14" s="8"/>
      <c r="Q14" s="23"/>
      <c r="R14" s="23"/>
      <c r="S14" s="52"/>
      <c r="T14" s="8"/>
      <c r="U14" s="23"/>
      <c r="V14" s="24"/>
      <c r="W14" s="7"/>
      <c r="X14" s="8"/>
      <c r="Y14" s="23"/>
      <c r="Z14" s="24"/>
      <c r="AE14" s="3" t="s">
        <v>19</v>
      </c>
    </row>
    <row r="15" spans="2:31" x14ac:dyDescent="0.25">
      <c r="B15" s="9" t="s">
        <v>18</v>
      </c>
      <c r="C15" s="52">
        <v>0</v>
      </c>
      <c r="D15" s="7">
        <v>0</v>
      </c>
      <c r="E15" s="23">
        <v>0</v>
      </c>
      <c r="F15" s="23">
        <v>0</v>
      </c>
      <c r="G15" s="52">
        <v>0</v>
      </c>
      <c r="H15" s="7">
        <v>0</v>
      </c>
      <c r="I15" s="23"/>
      <c r="J15" s="23"/>
      <c r="K15" s="52"/>
      <c r="L15" s="7"/>
      <c r="M15" s="23"/>
      <c r="N15" s="23"/>
      <c r="O15" s="52"/>
      <c r="P15" s="8"/>
      <c r="Q15" s="23"/>
      <c r="R15" s="23"/>
      <c r="S15" s="52"/>
      <c r="T15" s="8"/>
      <c r="U15" s="23"/>
      <c r="V15" s="24"/>
      <c r="W15" s="7"/>
      <c r="X15" s="8"/>
      <c r="Y15" s="23"/>
      <c r="Z15" s="24"/>
      <c r="AE15" s="3"/>
    </row>
    <row r="16" spans="2:31" x14ac:dyDescent="0.25">
      <c r="B16" s="9" t="s">
        <v>20</v>
      </c>
      <c r="C16" s="52">
        <v>0</v>
      </c>
      <c r="D16" s="7">
        <v>0</v>
      </c>
      <c r="E16" s="23">
        <v>0</v>
      </c>
      <c r="F16" s="23">
        <v>0</v>
      </c>
      <c r="G16" s="52">
        <v>0</v>
      </c>
      <c r="H16" s="7">
        <v>0</v>
      </c>
      <c r="I16" s="23"/>
      <c r="J16" s="23"/>
      <c r="K16" s="52"/>
      <c r="L16" s="7"/>
      <c r="M16" s="23"/>
      <c r="N16" s="23"/>
      <c r="O16" s="52"/>
      <c r="P16" s="8"/>
      <c r="Q16" s="23"/>
      <c r="R16" s="23"/>
      <c r="S16" s="52"/>
      <c r="T16" s="8"/>
      <c r="U16" s="23"/>
      <c r="V16" s="24"/>
      <c r="W16" s="7"/>
      <c r="X16" s="8"/>
      <c r="Y16" s="23"/>
      <c r="Z16" s="24"/>
      <c r="AE16" s="3"/>
    </row>
    <row r="17" spans="2:31" x14ac:dyDescent="0.25">
      <c r="B17" s="9" t="s">
        <v>21</v>
      </c>
      <c r="C17" s="52">
        <v>-5.8999999999999999E-3</v>
      </c>
      <c r="D17" s="7">
        <v>-3.0999999999999999E-3</v>
      </c>
      <c r="E17" s="23">
        <v>-3.0000000000000001E-3</v>
      </c>
      <c r="F17" s="23">
        <v>-6.1000000000000004E-3</v>
      </c>
      <c r="G17" s="52">
        <v>4.1000000000000003E-3</v>
      </c>
      <c r="H17" s="7">
        <v>2.8E-3</v>
      </c>
      <c r="I17" s="23"/>
      <c r="J17" s="23"/>
      <c r="K17" s="52"/>
      <c r="L17" s="7"/>
      <c r="M17" s="23"/>
      <c r="N17" s="23"/>
      <c r="O17" s="52"/>
      <c r="P17" s="8"/>
      <c r="Q17" s="23"/>
      <c r="R17" s="23"/>
      <c r="S17" s="52"/>
      <c r="T17" s="8"/>
      <c r="U17" s="23"/>
      <c r="V17" s="24"/>
      <c r="W17" s="7"/>
      <c r="X17" s="8"/>
      <c r="Y17" s="23"/>
      <c r="Z17" s="24"/>
      <c r="AE17" s="3"/>
    </row>
    <row r="18" spans="2:31" x14ac:dyDescent="0.25">
      <c r="B18" s="9" t="s">
        <v>22</v>
      </c>
      <c r="C18" s="52">
        <v>0</v>
      </c>
      <c r="D18" s="7">
        <v>0</v>
      </c>
      <c r="E18" s="23">
        <v>0</v>
      </c>
      <c r="F18" s="23">
        <v>0</v>
      </c>
      <c r="G18" s="52">
        <v>0</v>
      </c>
      <c r="H18" s="7">
        <v>0</v>
      </c>
      <c r="I18" s="23"/>
      <c r="J18" s="23"/>
      <c r="K18" s="52"/>
      <c r="L18" s="7"/>
      <c r="M18" s="23"/>
      <c r="N18" s="23"/>
      <c r="O18" s="52"/>
      <c r="P18" s="8"/>
      <c r="Q18" s="23"/>
      <c r="R18" s="23"/>
      <c r="S18" s="52"/>
      <c r="T18" s="8"/>
      <c r="U18" s="23"/>
      <c r="V18" s="24"/>
      <c r="W18" s="7"/>
      <c r="X18" s="8"/>
      <c r="Y18" s="23"/>
      <c r="Z18" s="24"/>
    </row>
    <row r="19" spans="2:31" x14ac:dyDescent="0.25">
      <c r="B19" s="9" t="s">
        <v>23</v>
      </c>
      <c r="C19" s="52">
        <v>0</v>
      </c>
      <c r="D19" s="7">
        <v>0</v>
      </c>
      <c r="E19" s="23">
        <v>0</v>
      </c>
      <c r="F19" s="23">
        <v>0</v>
      </c>
      <c r="G19" s="52">
        <v>0</v>
      </c>
      <c r="H19" s="7">
        <v>0</v>
      </c>
      <c r="I19" s="23"/>
      <c r="J19" s="23"/>
      <c r="K19" s="52"/>
      <c r="L19" s="7"/>
      <c r="M19" s="23"/>
      <c r="N19" s="23"/>
      <c r="O19" s="52"/>
      <c r="P19" s="8"/>
      <c r="Q19" s="23"/>
      <c r="R19" s="23"/>
      <c r="S19" s="52"/>
      <c r="T19" s="8"/>
      <c r="U19" s="23"/>
      <c r="V19" s="24"/>
      <c r="W19" s="7"/>
      <c r="X19" s="8"/>
      <c r="Y19" s="23"/>
      <c r="Z19" s="24"/>
    </row>
    <row r="20" spans="2:31" x14ac:dyDescent="0.25">
      <c r="B20" s="9" t="s">
        <v>24</v>
      </c>
      <c r="C20" s="52">
        <v>0</v>
      </c>
      <c r="D20" s="7">
        <v>0</v>
      </c>
      <c r="E20" s="23">
        <v>0</v>
      </c>
      <c r="F20" s="23">
        <v>0</v>
      </c>
      <c r="G20" s="52">
        <v>0</v>
      </c>
      <c r="H20" s="7">
        <v>0</v>
      </c>
      <c r="I20" s="23"/>
      <c r="J20" s="23"/>
      <c r="K20" s="52"/>
      <c r="L20" s="7"/>
      <c r="M20" s="23"/>
      <c r="N20" s="23"/>
      <c r="O20" s="52"/>
      <c r="P20" s="8"/>
      <c r="Q20" s="23"/>
      <c r="R20" s="23"/>
      <c r="S20" s="52"/>
      <c r="T20" s="8"/>
      <c r="U20" s="23"/>
      <c r="V20" s="24"/>
      <c r="W20" s="7"/>
      <c r="X20" s="8"/>
      <c r="Y20" s="23"/>
      <c r="Z20" s="24"/>
    </row>
    <row r="21" spans="2:31" x14ac:dyDescent="0.25">
      <c r="B21" s="9" t="s">
        <v>25</v>
      </c>
      <c r="C21" s="52">
        <v>0</v>
      </c>
      <c r="D21" s="7">
        <v>0</v>
      </c>
      <c r="E21" s="23">
        <v>0</v>
      </c>
      <c r="F21" s="23">
        <v>0</v>
      </c>
      <c r="G21" s="52">
        <v>0</v>
      </c>
      <c r="H21" s="7">
        <v>0</v>
      </c>
      <c r="I21" s="23"/>
      <c r="J21" s="23"/>
      <c r="K21" s="52"/>
      <c r="L21" s="7"/>
      <c r="M21" s="23"/>
      <c r="N21" s="23"/>
      <c r="O21" s="52"/>
      <c r="P21" s="8"/>
      <c r="Q21" s="23"/>
      <c r="R21" s="23"/>
      <c r="S21" s="52"/>
      <c r="T21" s="8"/>
      <c r="U21" s="23"/>
      <c r="V21" s="24"/>
      <c r="W21" s="7"/>
      <c r="X21" s="8"/>
      <c r="Y21" s="23"/>
      <c r="Z21" s="24"/>
    </row>
    <row r="22" spans="2:31" x14ac:dyDescent="0.25">
      <c r="B22" s="9" t="s">
        <v>26</v>
      </c>
      <c r="C22" s="52">
        <v>0</v>
      </c>
      <c r="D22" s="7">
        <v>0</v>
      </c>
      <c r="E22" s="23">
        <v>0</v>
      </c>
      <c r="F22" s="23">
        <v>0</v>
      </c>
      <c r="G22" s="52">
        <v>0</v>
      </c>
      <c r="H22" s="7">
        <v>0</v>
      </c>
      <c r="I22" s="23"/>
      <c r="J22" s="23"/>
      <c r="K22" s="52"/>
      <c r="L22" s="7"/>
      <c r="M22" s="23"/>
      <c r="N22" s="23"/>
      <c r="O22" s="52"/>
      <c r="P22" s="8"/>
      <c r="Q22" s="23"/>
      <c r="R22" s="23"/>
      <c r="S22" s="52"/>
      <c r="T22" s="8"/>
      <c r="U22" s="23"/>
      <c r="V22" s="24"/>
      <c r="W22" s="7"/>
      <c r="X22" s="8"/>
      <c r="Y22" s="23"/>
      <c r="Z22" s="24"/>
    </row>
    <row r="23" spans="2:31" x14ac:dyDescent="0.25">
      <c r="B23" s="9" t="s">
        <v>27</v>
      </c>
      <c r="C23" s="52">
        <v>0</v>
      </c>
      <c r="D23" s="7">
        <v>0</v>
      </c>
      <c r="E23" s="23">
        <v>0</v>
      </c>
      <c r="F23" s="23">
        <v>0</v>
      </c>
      <c r="G23" s="52">
        <v>0</v>
      </c>
      <c r="H23" s="7">
        <v>0</v>
      </c>
      <c r="I23" s="23"/>
      <c r="J23" s="23"/>
      <c r="K23" s="52"/>
      <c r="L23" s="7"/>
      <c r="M23" s="23"/>
      <c r="N23" s="23"/>
      <c r="O23" s="52"/>
      <c r="P23" s="8"/>
      <c r="Q23" s="23"/>
      <c r="R23" s="23"/>
      <c r="S23" s="52"/>
      <c r="T23" s="8"/>
      <c r="U23" s="23"/>
      <c r="V23" s="24"/>
      <c r="W23" s="7"/>
      <c r="X23" s="8"/>
      <c r="Y23" s="23"/>
      <c r="Z23" s="24"/>
    </row>
    <row r="24" spans="2:31" x14ac:dyDescent="0.25">
      <c r="B24" s="9" t="s">
        <v>28</v>
      </c>
      <c r="C24" s="52">
        <v>0</v>
      </c>
      <c r="D24" s="7">
        <v>1E-4</v>
      </c>
      <c r="E24" s="23">
        <v>0</v>
      </c>
      <c r="F24" s="23">
        <v>0</v>
      </c>
      <c r="G24" s="52">
        <v>0</v>
      </c>
      <c r="H24" s="7">
        <v>-1E-4</v>
      </c>
      <c r="I24" s="23"/>
      <c r="J24" s="23"/>
      <c r="K24" s="52"/>
      <c r="L24" s="7"/>
      <c r="M24" s="23"/>
      <c r="N24" s="23"/>
      <c r="O24" s="52"/>
      <c r="P24" s="8"/>
      <c r="Q24" s="23"/>
      <c r="R24" s="23"/>
      <c r="S24" s="52"/>
      <c r="T24" s="8"/>
      <c r="U24" s="23"/>
      <c r="V24" s="24"/>
      <c r="W24" s="7"/>
      <c r="X24" s="8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-3.0099999999999998E-2</v>
      </c>
      <c r="D25" s="12">
        <f t="shared" si="0"/>
        <v>1.0000000000000002</v>
      </c>
      <c r="E25" s="25">
        <f t="shared" si="0"/>
        <v>-1.1700000000000002E-2</v>
      </c>
      <c r="F25" s="26">
        <f t="shared" si="0"/>
        <v>1</v>
      </c>
      <c r="G25" s="11">
        <f t="shared" si="0"/>
        <v>1.3500000000000002E-2</v>
      </c>
      <c r="H25" s="12">
        <f t="shared" si="0"/>
        <v>1</v>
      </c>
      <c r="I25" s="25">
        <f t="shared" ref="I25:N25" si="1">SUBTOTAL(109,I6:I24)</f>
        <v>0</v>
      </c>
      <c r="J25" s="26">
        <f t="shared" si="1"/>
        <v>0</v>
      </c>
      <c r="K25" s="11">
        <f t="shared" si="1"/>
        <v>0</v>
      </c>
      <c r="L25" s="12">
        <f t="shared" si="1"/>
        <v>0</v>
      </c>
      <c r="M25" s="25">
        <f t="shared" si="1"/>
        <v>0</v>
      </c>
      <c r="N25" s="26">
        <f t="shared" si="1"/>
        <v>0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3">
        <v>-392.96</v>
      </c>
      <c r="D26" s="20"/>
      <c r="E26" s="54">
        <v>-148.26</v>
      </c>
      <c r="F26" s="20"/>
      <c r="G26" s="53">
        <v>168.68</v>
      </c>
      <c r="H26" s="20"/>
      <c r="I26" s="54"/>
      <c r="J26" s="20"/>
      <c r="K26" s="53"/>
      <c r="L26" s="20"/>
      <c r="M26" s="54"/>
      <c r="N26" s="20"/>
      <c r="O26" s="53"/>
      <c r="P26" s="20"/>
      <c r="Q26" s="54"/>
      <c r="R26" s="20"/>
      <c r="S26" s="53"/>
      <c r="T26" s="20"/>
      <c r="U26" s="54"/>
      <c r="V26" s="20"/>
      <c r="W26" s="53"/>
      <c r="X26" s="20"/>
      <c r="Y26" s="54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-2.2200000000000001E-2</v>
      </c>
      <c r="D28" s="16">
        <v>0.71199999999999997</v>
      </c>
      <c r="E28" s="27">
        <v>-7.6E-3</v>
      </c>
      <c r="F28" s="28">
        <v>0.70660000000000001</v>
      </c>
      <c r="G28" s="15">
        <v>1.2E-2</v>
      </c>
      <c r="H28" s="16">
        <v>0.67820000000000003</v>
      </c>
      <c r="I28" s="27"/>
      <c r="J28" s="28"/>
      <c r="K28" s="15"/>
      <c r="L28" s="16"/>
      <c r="M28" s="27"/>
      <c r="N28" s="28"/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-7.9000000000000008E-3</v>
      </c>
      <c r="D29" s="8">
        <v>0.28799999999999998</v>
      </c>
      <c r="E29" s="23">
        <v>-4.1000000000000003E-3</v>
      </c>
      <c r="F29" s="24">
        <v>0.29339999999999999</v>
      </c>
      <c r="G29" s="7">
        <v>1.5E-3</v>
      </c>
      <c r="H29" s="8">
        <v>0.32179999999999997</v>
      </c>
      <c r="I29" s="23"/>
      <c r="J29" s="24"/>
      <c r="K29" s="7"/>
      <c r="L29" s="8"/>
      <c r="M29" s="23"/>
      <c r="N29" s="24"/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H30" si="4">C28+C29</f>
        <v>-3.0100000000000002E-2</v>
      </c>
      <c r="D30" s="12">
        <f t="shared" si="4"/>
        <v>1</v>
      </c>
      <c r="E30" s="25">
        <f t="shared" si="4"/>
        <v>-1.17E-2</v>
      </c>
      <c r="F30" s="26">
        <f t="shared" si="4"/>
        <v>1</v>
      </c>
      <c r="G30" s="11">
        <f t="shared" si="4"/>
        <v>1.35E-2</v>
      </c>
      <c r="H30" s="12">
        <f t="shared" si="4"/>
        <v>1</v>
      </c>
      <c r="I30" s="25">
        <f t="shared" ref="I30:N30" si="5">I28+I29</f>
        <v>0</v>
      </c>
      <c r="J30" s="26">
        <f t="shared" si="5"/>
        <v>0</v>
      </c>
      <c r="K30" s="11">
        <f t="shared" si="5"/>
        <v>0</v>
      </c>
      <c r="L30" s="12">
        <f t="shared" si="5"/>
        <v>0</v>
      </c>
      <c r="M30" s="25">
        <f t="shared" si="5"/>
        <v>0</v>
      </c>
      <c r="N30" s="26">
        <f t="shared" si="5"/>
        <v>0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-2.41E-2</v>
      </c>
      <c r="D32" s="16">
        <v>1.0013000000000001</v>
      </c>
      <c r="E32" s="27">
        <v>-8.6E-3</v>
      </c>
      <c r="F32" s="28">
        <v>1.0044</v>
      </c>
      <c r="G32" s="15">
        <v>9.4000000000000004E-3</v>
      </c>
      <c r="H32" s="16">
        <v>0.99570000000000003</v>
      </c>
      <c r="I32" s="27"/>
      <c r="J32" s="28"/>
      <c r="K32" s="15"/>
      <c r="L32" s="16"/>
      <c r="M32" s="27"/>
      <c r="N32" s="28"/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-6.0000000000000001E-3</v>
      </c>
      <c r="D33" s="8">
        <v>-1.2999999999999999E-3</v>
      </c>
      <c r="E33" s="23">
        <v>-3.0999999999999999E-3</v>
      </c>
      <c r="F33" s="24">
        <v>-4.4000000000000003E-3</v>
      </c>
      <c r="G33" s="7">
        <v>4.1000000000000003E-3</v>
      </c>
      <c r="H33" s="8">
        <v>4.3E-3</v>
      </c>
      <c r="I33" s="23"/>
      <c r="J33" s="24"/>
      <c r="K33" s="7"/>
      <c r="L33" s="8"/>
      <c r="M33" s="23"/>
      <c r="N33" s="24"/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-3.0100000000000002E-2</v>
      </c>
      <c r="D34" s="34">
        <f t="shared" si="8"/>
        <v>1</v>
      </c>
      <c r="E34" s="35">
        <f t="shared" si="8"/>
        <v>-1.17E-2</v>
      </c>
      <c r="F34" s="36">
        <f t="shared" si="8"/>
        <v>1</v>
      </c>
      <c r="G34" s="33">
        <f t="shared" si="8"/>
        <v>1.3500000000000002E-2</v>
      </c>
      <c r="H34" s="34">
        <f t="shared" si="8"/>
        <v>1</v>
      </c>
      <c r="I34" s="35">
        <f t="shared" ref="I34:N34" si="9">I32+I33</f>
        <v>0</v>
      </c>
      <c r="J34" s="36">
        <f t="shared" si="9"/>
        <v>0</v>
      </c>
      <c r="K34" s="33">
        <f t="shared" si="9"/>
        <v>0</v>
      </c>
      <c r="L34" s="34">
        <f t="shared" si="9"/>
        <v>0</v>
      </c>
      <c r="M34" s="35">
        <f t="shared" si="9"/>
        <v>0</v>
      </c>
      <c r="N34" s="36">
        <f t="shared" si="9"/>
        <v>0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6"/>
      <c r="F35" s="56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-7.8999999999999996E-5</v>
      </c>
      <c r="D37" s="7">
        <v>6.4100000000000004E-2</v>
      </c>
      <c r="E37" s="23"/>
      <c r="F37" s="23"/>
      <c r="G37" s="7"/>
      <c r="H37" s="8"/>
      <c r="I37" s="23"/>
      <c r="J37" s="24"/>
    </row>
    <row r="38" spans="2:26" x14ac:dyDescent="0.25">
      <c r="B38" s="9" t="s">
        <v>3</v>
      </c>
      <c r="C38" s="7">
        <v>-3.1259999999999999E-3</v>
      </c>
      <c r="D38" s="7">
        <v>0.13339999999999999</v>
      </c>
      <c r="E38" s="23"/>
      <c r="F38" s="23"/>
      <c r="G38" s="7"/>
      <c r="H38" s="8"/>
      <c r="I38" s="23"/>
      <c r="J38" s="24"/>
    </row>
    <row r="39" spans="2:26" x14ac:dyDescent="0.25">
      <c r="B39" s="9" t="s">
        <v>5</v>
      </c>
      <c r="C39" s="7">
        <v>0</v>
      </c>
      <c r="D39" s="7">
        <v>0</v>
      </c>
      <c r="E39" s="23"/>
      <c r="F39" s="23"/>
      <c r="G39" s="7"/>
      <c r="H39" s="8"/>
      <c r="I39" s="23"/>
      <c r="J39" s="24"/>
    </row>
    <row r="40" spans="2:26" x14ac:dyDescent="0.25">
      <c r="B40" s="9" t="s">
        <v>7</v>
      </c>
      <c r="C40" s="7">
        <v>0</v>
      </c>
      <c r="D40" s="7">
        <v>0</v>
      </c>
      <c r="E40" s="23"/>
      <c r="F40" s="23"/>
      <c r="G40" s="7"/>
      <c r="H40" s="8"/>
      <c r="I40" s="23"/>
      <c r="J40" s="24"/>
    </row>
    <row r="41" spans="2:26" x14ac:dyDescent="0.25">
      <c r="B41" s="9" t="s">
        <v>9</v>
      </c>
      <c r="C41" s="7">
        <v>-2.5149999999999999E-3</v>
      </c>
      <c r="D41" s="7">
        <v>7.3499999999999996E-2</v>
      </c>
      <c r="E41" s="23"/>
      <c r="F41" s="23"/>
      <c r="G41" s="7"/>
      <c r="H41" s="8"/>
      <c r="I41" s="23"/>
      <c r="J41" s="24"/>
    </row>
    <row r="42" spans="2:26" x14ac:dyDescent="0.25">
      <c r="B42" s="9" t="s">
        <v>11</v>
      </c>
      <c r="C42" s="7">
        <v>-5.8E-5</v>
      </c>
      <c r="D42" s="7">
        <v>1.8E-3</v>
      </c>
      <c r="E42" s="23"/>
      <c r="F42" s="23"/>
      <c r="G42" s="7"/>
      <c r="H42" s="8"/>
      <c r="I42" s="23"/>
      <c r="J42" s="24"/>
    </row>
    <row r="43" spans="2:26" x14ac:dyDescent="0.25">
      <c r="B43" s="9" t="s">
        <v>13</v>
      </c>
      <c r="C43" s="7">
        <v>4.561E-3</v>
      </c>
      <c r="D43" s="7">
        <v>0.20680000000000001</v>
      </c>
      <c r="E43" s="23"/>
      <c r="F43" s="23"/>
      <c r="G43" s="7"/>
      <c r="H43" s="8"/>
      <c r="I43" s="23"/>
      <c r="J43" s="24"/>
    </row>
    <row r="44" spans="2:26" x14ac:dyDescent="0.25">
      <c r="B44" s="46" t="s">
        <v>45</v>
      </c>
      <c r="C44" s="7">
        <v>-2.2185E-2</v>
      </c>
      <c r="D44" s="7">
        <v>0.51770000000000005</v>
      </c>
      <c r="E44" s="23"/>
      <c r="F44" s="23"/>
      <c r="G44" s="7"/>
      <c r="H44" s="48"/>
      <c r="I44" s="49"/>
      <c r="J44" s="50"/>
    </row>
    <row r="45" spans="2:26" x14ac:dyDescent="0.25">
      <c r="B45" s="9" t="s">
        <v>16</v>
      </c>
      <c r="C45" s="7">
        <v>0</v>
      </c>
      <c r="D45" s="7">
        <v>0</v>
      </c>
      <c r="E45" s="23"/>
      <c r="F45" s="23"/>
      <c r="G45" s="7"/>
      <c r="H45" s="8"/>
      <c r="I45" s="23"/>
      <c r="J45" s="24"/>
    </row>
    <row r="46" spans="2:26" x14ac:dyDescent="0.25">
      <c r="B46" s="9" t="s">
        <v>18</v>
      </c>
      <c r="C46" s="7">
        <v>0</v>
      </c>
      <c r="D46" s="7">
        <v>0</v>
      </c>
      <c r="E46" s="23"/>
      <c r="F46" s="23"/>
      <c r="G46" s="7"/>
      <c r="H46" s="8"/>
      <c r="I46" s="23"/>
      <c r="J46" s="24"/>
    </row>
    <row r="47" spans="2:26" x14ac:dyDescent="0.25">
      <c r="B47" s="9" t="s">
        <v>20</v>
      </c>
      <c r="C47" s="7">
        <v>0</v>
      </c>
      <c r="D47" s="7">
        <v>0</v>
      </c>
      <c r="E47" s="23"/>
      <c r="F47" s="23"/>
      <c r="G47" s="7"/>
      <c r="H47" s="8"/>
      <c r="I47" s="23"/>
      <c r="J47" s="24"/>
    </row>
    <row r="48" spans="2:26" x14ac:dyDescent="0.25">
      <c r="B48" s="9" t="s">
        <v>21</v>
      </c>
      <c r="C48" s="7">
        <v>-4.8979999999999996E-3</v>
      </c>
      <c r="D48" s="7">
        <v>2.8E-3</v>
      </c>
      <c r="E48" s="23"/>
      <c r="F48" s="23"/>
      <c r="G48" s="7"/>
      <c r="H48" s="8"/>
      <c r="I48" s="23"/>
      <c r="J48" s="24"/>
    </row>
    <row r="49" spans="2:10" x14ac:dyDescent="0.25">
      <c r="B49" s="9" t="s">
        <v>22</v>
      </c>
      <c r="C49" s="7">
        <v>0</v>
      </c>
      <c r="D49" s="7">
        <v>0</v>
      </c>
      <c r="E49" s="23"/>
      <c r="F49" s="23"/>
      <c r="G49" s="7"/>
      <c r="H49" s="8"/>
      <c r="I49" s="23"/>
      <c r="J49" s="24"/>
    </row>
    <row r="50" spans="2:10" x14ac:dyDescent="0.25">
      <c r="B50" s="9" t="s">
        <v>23</v>
      </c>
      <c r="C50" s="7">
        <v>0</v>
      </c>
      <c r="D50" s="7">
        <v>0</v>
      </c>
      <c r="E50" s="23"/>
      <c r="F50" s="23"/>
      <c r="G50" s="7"/>
      <c r="H50" s="8"/>
      <c r="I50" s="23"/>
      <c r="J50" s="24"/>
    </row>
    <row r="51" spans="2:10" x14ac:dyDescent="0.25">
      <c r="B51" s="9" t="s">
        <v>24</v>
      </c>
      <c r="C51" s="7">
        <v>0</v>
      </c>
      <c r="D51" s="7">
        <v>0</v>
      </c>
      <c r="E51" s="23"/>
      <c r="F51" s="23"/>
      <c r="G51" s="7"/>
      <c r="H51" s="8"/>
      <c r="I51" s="23"/>
      <c r="J51" s="24"/>
    </row>
    <row r="52" spans="2:10" x14ac:dyDescent="0.25">
      <c r="B52" s="9" t="s">
        <v>25</v>
      </c>
      <c r="C52" s="7">
        <v>0</v>
      </c>
      <c r="D52" s="7">
        <v>0</v>
      </c>
      <c r="E52" s="23"/>
      <c r="F52" s="23"/>
      <c r="G52" s="7"/>
      <c r="H52" s="8"/>
      <c r="I52" s="23"/>
      <c r="J52" s="24"/>
    </row>
    <row r="53" spans="2:10" x14ac:dyDescent="0.25">
      <c r="B53" s="9" t="s">
        <v>26</v>
      </c>
      <c r="C53" s="7">
        <v>0</v>
      </c>
      <c r="D53" s="7">
        <v>0</v>
      </c>
      <c r="E53" s="23"/>
      <c r="F53" s="23"/>
      <c r="G53" s="7"/>
      <c r="H53" s="8"/>
      <c r="I53" s="23"/>
      <c r="J53" s="24"/>
    </row>
    <row r="54" spans="2:10" x14ac:dyDescent="0.25">
      <c r="B54" s="9" t="s">
        <v>27</v>
      </c>
      <c r="C54" s="7">
        <v>0</v>
      </c>
      <c r="D54" s="7">
        <v>0</v>
      </c>
      <c r="E54" s="23"/>
      <c r="F54" s="23"/>
      <c r="G54" s="7"/>
      <c r="H54" s="8"/>
      <c r="I54" s="23"/>
      <c r="J54" s="24"/>
    </row>
    <row r="55" spans="2:10" x14ac:dyDescent="0.25">
      <c r="B55" s="9" t="s">
        <v>28</v>
      </c>
      <c r="C55" s="7">
        <v>3.0000000000000001E-6</v>
      </c>
      <c r="D55" s="7">
        <v>-1E-4</v>
      </c>
      <c r="E55" s="23"/>
      <c r="F55" s="23"/>
      <c r="G55" s="7"/>
      <c r="H55" s="8"/>
      <c r="I55" s="23"/>
      <c r="J55" s="24"/>
    </row>
    <row r="56" spans="2:10" x14ac:dyDescent="0.25">
      <c r="B56" s="10" t="s">
        <v>39</v>
      </c>
      <c r="C56" s="33">
        <v>-2.8466000000000002E-2</v>
      </c>
      <c r="D56" s="12">
        <f>SUBTOTAL(109,D37:D55)</f>
        <v>1</v>
      </c>
      <c r="E56" s="35"/>
      <c r="F56" s="26">
        <f>SUBTOTAL(109,F37:F55)</f>
        <v>0</v>
      </c>
      <c r="G56" s="33"/>
      <c r="H56" s="12">
        <f>SUBTOTAL(109,H37:H55)</f>
        <v>0</v>
      </c>
      <c r="I56" s="25"/>
      <c r="J56" s="26">
        <f>SUBTOTAL(109,J37:J55)</f>
        <v>0</v>
      </c>
    </row>
    <row r="57" spans="2:10" x14ac:dyDescent="0.25">
      <c r="B57" s="31" t="s">
        <v>35</v>
      </c>
      <c r="C57" s="53">
        <f t="shared" ref="C57" si="12">C26+E26+G26</f>
        <v>-372.54</v>
      </c>
      <c r="D57" s="20"/>
      <c r="E57" s="54">
        <f>C26+E26+G26+I26+K26+M26</f>
        <v>-372.54</v>
      </c>
      <c r="F57" s="20"/>
      <c r="G57" s="53">
        <f>C26+E26+G26+I26+K26+M26+O26+Q26+S26</f>
        <v>-372.54</v>
      </c>
      <c r="H57" s="20"/>
      <c r="I57" s="54">
        <f>טבלה4[[#This Row],[התרומה לתשואה ינואר-ספטמבר 2022]]+U26+W26+Y26</f>
        <v>-372.54</v>
      </c>
      <c r="J57" s="20"/>
    </row>
    <row r="58" spans="2:10" x14ac:dyDescent="0.25">
      <c r="B58" s="13"/>
      <c r="C58" s="55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16">
        <v>-1.7939E-2</v>
      </c>
      <c r="D59" s="16">
        <v>0.67820000000000003</v>
      </c>
      <c r="E59" s="23"/>
      <c r="F59" s="28"/>
      <c r="G59" s="16"/>
      <c r="H59" s="16"/>
      <c r="I59" s="27"/>
      <c r="J59" s="28"/>
    </row>
    <row r="60" spans="2:10" x14ac:dyDescent="0.25">
      <c r="B60" s="9" t="s">
        <v>31</v>
      </c>
      <c r="C60" s="8">
        <v>-1.0493000000000001E-2</v>
      </c>
      <c r="D60" s="8">
        <v>0.32179999999999997</v>
      </c>
      <c r="E60" s="23"/>
      <c r="F60" s="24"/>
      <c r="G60" s="8"/>
      <c r="H60" s="8"/>
      <c r="I60" s="23"/>
      <c r="J60" s="24"/>
    </row>
    <row r="61" spans="2:10" x14ac:dyDescent="0.25">
      <c r="B61" s="10" t="s">
        <v>39</v>
      </c>
      <c r="C61" s="12">
        <v>-2.8466000000000002E-2</v>
      </c>
      <c r="D61" s="12">
        <f>D59+D60</f>
        <v>1</v>
      </c>
      <c r="E61" s="35"/>
      <c r="F61" s="26">
        <f>F59+F60</f>
        <v>0</v>
      </c>
      <c r="G61" s="12"/>
      <c r="H61" s="12">
        <f>H59+H60</f>
        <v>0</v>
      </c>
      <c r="I61" s="25"/>
      <c r="J61" s="26">
        <f>J59+J60</f>
        <v>0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16">
        <v>-2.3424E-2</v>
      </c>
      <c r="D63" s="16">
        <v>0.99570000000000003</v>
      </c>
      <c r="E63" s="23"/>
      <c r="F63" s="28"/>
      <c r="G63" s="16"/>
      <c r="H63" s="16"/>
      <c r="I63" s="27"/>
      <c r="J63" s="28"/>
    </row>
    <row r="64" spans="2:10" x14ac:dyDescent="0.25">
      <c r="B64" s="9" t="s">
        <v>33</v>
      </c>
      <c r="C64" s="8">
        <v>-4.9519999999999998E-3</v>
      </c>
      <c r="D64" s="8">
        <v>4.3E-3</v>
      </c>
      <c r="E64" s="23"/>
      <c r="F64" s="24"/>
      <c r="G64" s="8"/>
      <c r="H64" s="8"/>
      <c r="I64" s="23"/>
      <c r="J64" s="24"/>
    </row>
    <row r="65" spans="2:10" x14ac:dyDescent="0.25">
      <c r="B65" s="32" t="s">
        <v>39</v>
      </c>
      <c r="C65" s="34">
        <v>-2.8466000000000002E-2</v>
      </c>
      <c r="D65" s="34">
        <f>D63+D64</f>
        <v>1</v>
      </c>
      <c r="E65" s="35"/>
      <c r="F65" s="36">
        <f>F63+F64</f>
        <v>0</v>
      </c>
      <c r="G65" s="12"/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7" t="s">
        <v>43</v>
      </c>
      <c r="C70" s="57"/>
      <c r="D70" s="57"/>
      <c r="E70" s="57"/>
      <c r="F70" s="57"/>
      <c r="G70" s="57"/>
      <c r="H70" s="57"/>
      <c r="I70" s="57"/>
      <c r="J70" s="57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2022-04-13T08:57:48Z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