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1\"/>
    </mc:Choice>
  </mc:AlternateContent>
  <xr:revisionPtr revIDLastSave="0" documentId="13_ncr:1_{D90C2CEC-05FD-4C05-8B64-1C190F55602F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65" i="5"/>
  <c r="H61" i="5"/>
  <c r="H56" i="5"/>
  <c r="S34" i="5"/>
  <c r="T34" i="5"/>
  <c r="S30" i="5"/>
  <c r="T30" i="5"/>
  <c r="S25" i="5"/>
  <c r="T25" i="5"/>
  <c r="Q34" i="5" l="1"/>
  <c r="R34" i="5"/>
  <c r="Q30" i="5"/>
  <c r="R30" i="5"/>
  <c r="Q25" i="5"/>
  <c r="R25" i="5"/>
  <c r="O34" i="5" l="1"/>
  <c r="P34" i="5"/>
  <c r="O30" i="5"/>
  <c r="P30" i="5"/>
  <c r="O25" i="5"/>
  <c r="P25" i="5"/>
  <c r="F65" i="5" l="1"/>
  <c r="F61" i="5"/>
  <c r="E57" i="5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 l="1"/>
  <c r="J25" i="5"/>
  <c r="C57" i="5" l="1"/>
  <c r="D65" i="5"/>
  <c r="D61" i="5"/>
  <c r="D56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<sst xmlns="http://schemas.openxmlformats.org/spreadsheetml/2006/main" count="108" uniqueCount="79">
  <si>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</si>
  <si>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</si>
  <si>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</si>
  <si>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</si>
  <si>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</si>
  <si>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</si>
  <si>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</si>
  <si>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</si>
  <si>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</si>
  <si>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</si>
  <si>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</si>
  <si>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</si>
  <si>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</si>
  <si>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</si>
  <si>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</si>
  <si>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</si>
  <si>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</si>
  <si>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</si>
  <si>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</si>
  <si>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</si>
  <si>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</si>
  <si>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</si>
  <si>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</si>
  <si>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</si>
  <si>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</si>
  <si>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</si>
  <si>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</si>
  <si>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</si>
  <si>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</si>
  <si>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</si>
  <si>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</si>
  <si>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</si>
  <si>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</si>
  <si>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</si>
  <si>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</si>
  <si>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</si>
  <si>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</si>
  <si>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</si>
  <si>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</si>
  <si>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</si>
  <si>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</si>
  <si>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</si>
  <si>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</si>
  <si>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</si>
  <si>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</si>
  <si>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</si>
  <si>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</si>
  <si>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התרומה לתשואה ינואר 2021</t>
  </si>
  <si>
    <t>שיעור מסך הנכסים ינואר 2021</t>
  </si>
  <si>
    <t xml:space="preserve">התרומה לתשואה פברואר 2021 </t>
  </si>
  <si>
    <t xml:space="preserve">שיעור מסך הנכסים פברואר 2021 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</si>
  <si>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</si>
  <si>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</si>
  <si>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</si>
  <si>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</si>
  <si>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</si>
  <si>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מאי2021</t>
  </si>
  <si>
    <t>התרומה לתשואה יוני2021</t>
  </si>
  <si>
    <t>שיעור מסך הנכסים יוני 2021</t>
  </si>
  <si>
    <t>התרומה לתשואה יולי 2021</t>
  </si>
  <si>
    <t>שיעור מסך הנכסים יולי 2021</t>
  </si>
  <si>
    <t>התרומה לתשואה אוגוסט2021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</si>
  <si>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</si>
  <si>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</si>
  <si>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</si>
  <si>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</si>
  <si>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</si>
  <si>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</si>
  <si>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</si>
  <si>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</si>
  <si>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</si>
  <si>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</si>
  <si>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</si>
  <si>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</si>
  <si>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</si>
  <si>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</si>
  <si>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</si>
  <si>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ינואר-דצמבר2021</t>
  </si>
  <si>
    <t>שיעור מסך הנכסים ינואר-דצמבר2021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</si>
</sst>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2" borderId="6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10" fontId="22" fillId="2" borderId="10" xfId="421" applyNumberFormat="1" applyFont="1" applyFill="1" applyBorder="1"/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1" dataDxfId="2">
      <calculatedColumnFormula>C6+E6+G6</calculatedColumnFormula>
    </tableColumn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 dataDxfId="1"/>
    <tableColumn id="7" xr3:uid="{00000000-0010-0000-0000-000007000000}" name="שיעור מסך הנכסים ינואר-ספטמבר 2021"/>
    <tableColumn id="8" xr3:uid="{00000000-0010-0000-0000-000008000000}" name="התרומה לתשואה ינואר-דצמבר2021"/>
    <tableColumn id="9" xr3:uid="{00000000-0010-0000-0000-000009000000}" name="שיעור מסך הנכסים ינואר-דצמבר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 "/>
    <tableColumn id="5" xr3:uid="{00000000-0010-0000-0100-000005000000}" name="שיעור מסך הנכסים פברואר 2021 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2021"/>
    <tableColumn id="12" xr3:uid="{00000000-0010-0000-0100-00000C000000}" name="התרומה לתשואה יוני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C35" workbookViewId="0">
      <selection activeCell="G63" sqref="G63:G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875" style="1" customWidth="1"/>
    <col min="4" max="5" width="16.25" style="1" customWidth="1"/>
    <col min="6" max="6" width="18.25" style="1" customWidth="1"/>
    <col min="7" max="7" width="16.25" style="1" customWidth="1"/>
    <col min="8" max="9" width="17.625" style="1" customWidth="1"/>
    <col min="10" max="10" width="18" style="1" customWidth="1"/>
    <col min="11" max="11" width="13.125" style="1" customWidth="1"/>
    <col min="12" max="12" width="14.75" style="1" customWidth="1"/>
    <col min="13" max="26" width="14.87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1" t="s">
        <v>46</v>
      </c>
      <c r="C3" s="19" t="s">
        <v>36</v>
      </c>
    </row>
    <row r="4" spans="2:31" x14ac:dyDescent="0.25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9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52">
        <v>0</v>
      </c>
      <c r="D6" s="7">
        <v>7.7100000000000002E-2</v>
      </c>
      <c r="E6" s="23">
        <v>0</v>
      </c>
      <c r="F6" s="23">
        <v>7.7100000000000002E-2</v>
      </c>
      <c r="G6" s="52">
        <v>0</v>
      </c>
      <c r="H6" s="7">
        <v>6.88E-2</v>
      </c>
      <c r="I6" s="23">
        <v>0</v>
      </c>
      <c r="J6" s="23">
        <v>5.4600000000000003E-2</v>
      </c>
      <c r="K6" s="52">
        <v>0</v>
      </c>
      <c r="L6" s="7">
        <v>7.9799999999999996E-2</v>
      </c>
      <c r="M6" s="23">
        <v>0</v>
      </c>
      <c r="N6" s="23">
        <v>5.3800000000000001E-2</v>
      </c>
      <c r="O6" s="52">
        <v>0</v>
      </c>
      <c r="P6" s="8">
        <v>4.0599999999999997E-2</v>
      </c>
      <c r="Q6" s="23">
        <v>-1E-4</v>
      </c>
      <c r="R6" s="23">
        <v>3.9300000000000002E-2</v>
      </c>
      <c r="S6" s="52">
        <v>0</v>
      </c>
      <c r="T6" s="8">
        <v>3.61E-2</v>
      </c>
      <c r="U6" s="23"/>
      <c r="V6" s="24"/>
      <c r="W6" s="7"/>
      <c r="X6" s="8"/>
      <c r="Y6" s="23"/>
      <c r="Z6" s="24"/>
      <c r="AE6" s="3" t="s">
        <v>4</v>
      </c>
    </row>
    <row r="7" spans="2:31" x14ac:dyDescent="0.25">
      <c r="B7" s="9" t="s">
        <v>3</v>
      </c>
      <c r="C7" s="52">
        <v>0</v>
      </c>
      <c r="D7" s="7">
        <v>4.6600000000000003E-2</v>
      </c>
      <c r="E7" s="23">
        <v>-8.9999999999999998E-4</v>
      </c>
      <c r="F7" s="23">
        <v>4.5400000000000003E-2</v>
      </c>
      <c r="G7" s="52">
        <v>2.0000000000000001E-4</v>
      </c>
      <c r="H7" s="7">
        <v>6.4399999999999999E-2</v>
      </c>
      <c r="I7" s="23">
        <v>-2.0000000000000001E-4</v>
      </c>
      <c r="J7" s="23">
        <v>7.1999999999999995E-2</v>
      </c>
      <c r="K7" s="52">
        <v>-5.0000000000000001E-4</v>
      </c>
      <c r="L7" s="7">
        <v>9.5299999999999996E-2</v>
      </c>
      <c r="M7" s="23">
        <v>-1E-4</v>
      </c>
      <c r="N7" s="23">
        <v>9.4100000000000003E-2</v>
      </c>
      <c r="O7" s="52">
        <v>5.0000000000000001E-4</v>
      </c>
      <c r="P7" s="8">
        <v>9.4700000000000006E-2</v>
      </c>
      <c r="Q7" s="23">
        <v>1E-3</v>
      </c>
      <c r="R7" s="23">
        <v>8.7499999999999994E-2</v>
      </c>
      <c r="S7" s="52">
        <v>2.0000000000000001E-4</v>
      </c>
      <c r="T7" s="8">
        <v>8.8900000000000007E-2</v>
      </c>
      <c r="U7" s="23"/>
      <c r="V7" s="24"/>
      <c r="W7" s="7"/>
      <c r="X7" s="8"/>
      <c r="Y7" s="23"/>
      <c r="Z7" s="24"/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>
        <v>0</v>
      </c>
      <c r="J8" s="23">
        <v>0</v>
      </c>
      <c r="K8" s="52">
        <v>0</v>
      </c>
      <c r="L8" s="7">
        <v>0</v>
      </c>
      <c r="M8" s="23">
        <v>0</v>
      </c>
      <c r="N8" s="23">
        <v>0</v>
      </c>
      <c r="O8" s="52">
        <v>0</v>
      </c>
      <c r="P8" s="8">
        <v>0</v>
      </c>
      <c r="Q8" s="23">
        <v>0</v>
      </c>
      <c r="R8" s="23">
        <v>0</v>
      </c>
      <c r="S8" s="52">
        <v>0</v>
      </c>
      <c r="T8" s="8">
        <v>0</v>
      </c>
      <c r="U8" s="23"/>
      <c r="V8" s="24"/>
      <c r="W8" s="7"/>
      <c r="X8" s="8"/>
      <c r="Y8" s="23"/>
      <c r="Z8" s="24"/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>
        <v>0</v>
      </c>
      <c r="J9" s="23">
        <v>0</v>
      </c>
      <c r="K9" s="52">
        <v>0</v>
      </c>
      <c r="L9" s="7">
        <v>0</v>
      </c>
      <c r="M9" s="23">
        <v>0</v>
      </c>
      <c r="N9" s="23">
        <v>0</v>
      </c>
      <c r="O9" s="52">
        <v>0</v>
      </c>
      <c r="P9" s="8">
        <v>0</v>
      </c>
      <c r="Q9" s="23">
        <v>0</v>
      </c>
      <c r="R9" s="23">
        <v>0</v>
      </c>
      <c r="S9" s="52">
        <v>0</v>
      </c>
      <c r="T9" s="8">
        <v>0</v>
      </c>
      <c r="U9" s="23"/>
      <c r="V9" s="24"/>
      <c r="W9" s="7"/>
      <c r="X9" s="8"/>
      <c r="Y9" s="23"/>
      <c r="Z9" s="24"/>
      <c r="AE9" s="3" t="s">
        <v>10</v>
      </c>
    </row>
    <row r="10" spans="2:31" x14ac:dyDescent="0.25">
      <c r="B10" s="9" t="s">
        <v>9</v>
      </c>
      <c r="C10" s="52">
        <v>4.0000000000000002E-4</v>
      </c>
      <c r="D10" s="7">
        <v>9.1800000000000007E-2</v>
      </c>
      <c r="E10" s="23">
        <v>-1E-4</v>
      </c>
      <c r="F10" s="23">
        <v>8.9599999999999999E-2</v>
      </c>
      <c r="G10" s="52">
        <v>5.9999999999999995E-4</v>
      </c>
      <c r="H10" s="7">
        <v>8.2199999999999995E-2</v>
      </c>
      <c r="I10" s="23">
        <v>5.9999999999999995E-4</v>
      </c>
      <c r="J10" s="23">
        <v>8.1299999999999997E-2</v>
      </c>
      <c r="K10" s="52">
        <v>6.9999999999999999E-4</v>
      </c>
      <c r="L10" s="7">
        <v>7.2400000000000006E-2</v>
      </c>
      <c r="M10" s="23">
        <v>2.0000000000000001E-4</v>
      </c>
      <c r="N10" s="23">
        <v>7.1499999999999994E-2</v>
      </c>
      <c r="O10" s="52">
        <v>1E-4</v>
      </c>
      <c r="P10" s="8">
        <v>7.1599999999999997E-2</v>
      </c>
      <c r="Q10" s="23">
        <v>8.9999999999999998E-4</v>
      </c>
      <c r="R10" s="23">
        <v>7.1999999999999995E-2</v>
      </c>
      <c r="S10" s="52">
        <v>2.0000000000000001E-4</v>
      </c>
      <c r="T10" s="8">
        <v>0.08</v>
      </c>
      <c r="U10" s="23"/>
      <c r="V10" s="24"/>
      <c r="W10" s="7"/>
      <c r="X10" s="8"/>
      <c r="Y10" s="23"/>
      <c r="Z10" s="24"/>
      <c r="AE10" s="3" t="s">
        <v>12</v>
      </c>
    </row>
    <row r="11" spans="2:31" x14ac:dyDescent="0.25">
      <c r="B11" s="9" t="s">
        <v>11</v>
      </c>
      <c r="C11" s="52">
        <v>0</v>
      </c>
      <c r="D11" s="7">
        <v>2.5000000000000001E-3</v>
      </c>
      <c r="E11" s="23">
        <v>0</v>
      </c>
      <c r="F11" s="23">
        <v>2.3999999999999998E-3</v>
      </c>
      <c r="G11" s="52">
        <v>0</v>
      </c>
      <c r="H11" s="7">
        <v>2.3E-3</v>
      </c>
      <c r="I11" s="23">
        <v>0</v>
      </c>
      <c r="J11" s="23">
        <v>2.2000000000000001E-3</v>
      </c>
      <c r="K11" s="52">
        <v>0</v>
      </c>
      <c r="L11" s="7">
        <v>2.2000000000000001E-3</v>
      </c>
      <c r="M11" s="23">
        <v>0</v>
      </c>
      <c r="N11" s="23">
        <v>2.2000000000000001E-3</v>
      </c>
      <c r="O11" s="52">
        <v>0</v>
      </c>
      <c r="P11" s="8">
        <v>2.2000000000000001E-3</v>
      </c>
      <c r="Q11" s="23">
        <v>0</v>
      </c>
      <c r="R11" s="23">
        <v>2.2000000000000001E-3</v>
      </c>
      <c r="S11" s="52">
        <v>0</v>
      </c>
      <c r="T11" s="8">
        <v>2.2000000000000001E-3</v>
      </c>
      <c r="U11" s="23"/>
      <c r="V11" s="24"/>
      <c r="W11" s="7"/>
      <c r="X11" s="8"/>
      <c r="Y11" s="23"/>
      <c r="Z11" s="24"/>
      <c r="AE11" s="3" t="s">
        <v>14</v>
      </c>
    </row>
    <row r="12" spans="2:31" x14ac:dyDescent="0.25">
      <c r="B12" s="9" t="s">
        <v>13</v>
      </c>
      <c r="C12" s="52">
        <v>4.8999999999999998E-3</v>
      </c>
      <c r="D12" s="7">
        <v>0.23480000000000001</v>
      </c>
      <c r="E12" s="23">
        <v>2.3999999999999998E-3</v>
      </c>
      <c r="F12" s="23">
        <v>0.23519999999999999</v>
      </c>
      <c r="G12" s="52">
        <v>4.0000000000000001E-3</v>
      </c>
      <c r="H12" s="7">
        <v>0.22159999999999999</v>
      </c>
      <c r="I12" s="23">
        <v>9.7999999999999997E-3</v>
      </c>
      <c r="J12" s="23">
        <v>0.22639999999999999</v>
      </c>
      <c r="K12" s="52">
        <v>2.2000000000000001E-3</v>
      </c>
      <c r="L12" s="7">
        <v>0.22120000000000001</v>
      </c>
      <c r="M12" s="23">
        <v>2.2000000000000001E-3</v>
      </c>
      <c r="N12" s="23">
        <v>0.22409999999999999</v>
      </c>
      <c r="O12" s="52">
        <v>1.4E-3</v>
      </c>
      <c r="P12" s="8">
        <v>0.22670000000000001</v>
      </c>
      <c r="Q12" s="23">
        <v>6.1999999999999998E-3</v>
      </c>
      <c r="R12" s="23">
        <v>0.23549999999999999</v>
      </c>
      <c r="S12" s="52">
        <v>2.8E-3</v>
      </c>
      <c r="T12" s="8">
        <v>0.2414</v>
      </c>
      <c r="U12" s="23"/>
      <c r="V12" s="24"/>
      <c r="W12" s="7"/>
      <c r="X12" s="8"/>
      <c r="Y12" s="23"/>
      <c r="Z12" s="24"/>
      <c r="AE12" s="3" t="s">
        <v>15</v>
      </c>
    </row>
    <row r="13" spans="2:31" x14ac:dyDescent="0.25">
      <c r="B13" s="46" t="s">
        <v>45</v>
      </c>
      <c r="C13" s="52">
        <v>1.67E-2</v>
      </c>
      <c r="D13" s="7">
        <v>0.54610000000000003</v>
      </c>
      <c r="E13" s="23">
        <v>4.5999999999999999E-3</v>
      </c>
      <c r="F13" s="23">
        <v>0.55230000000000001</v>
      </c>
      <c r="G13" s="52">
        <v>8.3999999999999995E-3</v>
      </c>
      <c r="H13" s="7">
        <v>0.56579999999999997</v>
      </c>
      <c r="I13" s="23">
        <v>1.5599999999999999E-2</v>
      </c>
      <c r="J13" s="23">
        <v>0.56240000000000001</v>
      </c>
      <c r="K13" s="52">
        <v>-4.7999999999999996E-3</v>
      </c>
      <c r="L13" s="7">
        <v>0.52990000000000004</v>
      </c>
      <c r="M13" s="23">
        <v>5.7000000000000002E-3</v>
      </c>
      <c r="N13" s="23">
        <v>0.55459999999999998</v>
      </c>
      <c r="O13" s="52">
        <v>-2.8E-3</v>
      </c>
      <c r="P13" s="48">
        <v>0.56520000000000004</v>
      </c>
      <c r="Q13" s="23">
        <v>8.3999999999999995E-3</v>
      </c>
      <c r="R13" s="23">
        <v>0.56210000000000004</v>
      </c>
      <c r="S13" s="52">
        <v>-1.8200000000000001E-2</v>
      </c>
      <c r="T13" s="48">
        <v>0.55079999999999996</v>
      </c>
      <c r="U13" s="49"/>
      <c r="V13" s="50"/>
      <c r="W13" s="47"/>
      <c r="X13" s="48"/>
      <c r="Y13" s="49"/>
      <c r="Z13" s="50"/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>
        <v>0</v>
      </c>
      <c r="J14" s="23">
        <v>0</v>
      </c>
      <c r="K14" s="52">
        <v>0</v>
      </c>
      <c r="L14" s="7">
        <v>0</v>
      </c>
      <c r="M14" s="23">
        <v>0</v>
      </c>
      <c r="N14" s="23">
        <v>0</v>
      </c>
      <c r="O14" s="52">
        <v>0</v>
      </c>
      <c r="P14" s="8">
        <v>0</v>
      </c>
      <c r="Q14" s="23">
        <v>0</v>
      </c>
      <c r="R14" s="23">
        <v>0</v>
      </c>
      <c r="S14" s="52">
        <v>0</v>
      </c>
      <c r="T14" s="8">
        <v>0</v>
      </c>
      <c r="U14" s="23"/>
      <c r="V14" s="24"/>
      <c r="W14" s="7"/>
      <c r="X14" s="8"/>
      <c r="Y14" s="23"/>
      <c r="Z14" s="24"/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>
        <v>0</v>
      </c>
      <c r="J15" s="23">
        <v>0</v>
      </c>
      <c r="K15" s="52">
        <v>0</v>
      </c>
      <c r="L15" s="7">
        <v>0</v>
      </c>
      <c r="M15" s="23">
        <v>0</v>
      </c>
      <c r="N15" s="23">
        <v>0</v>
      </c>
      <c r="O15" s="52">
        <v>0</v>
      </c>
      <c r="P15" s="8">
        <v>0</v>
      </c>
      <c r="Q15" s="23">
        <v>0</v>
      </c>
      <c r="R15" s="23">
        <v>0</v>
      </c>
      <c r="S15" s="52">
        <v>0</v>
      </c>
      <c r="T15" s="8">
        <v>0</v>
      </c>
      <c r="U15" s="23"/>
      <c r="V15" s="24"/>
      <c r="W15" s="7"/>
      <c r="X15" s="8"/>
      <c r="Y15" s="23"/>
      <c r="Z15" s="24"/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>
        <v>0</v>
      </c>
      <c r="J16" s="23">
        <v>0</v>
      </c>
      <c r="K16" s="52">
        <v>0</v>
      </c>
      <c r="L16" s="7">
        <v>0</v>
      </c>
      <c r="M16" s="23">
        <v>0</v>
      </c>
      <c r="N16" s="23">
        <v>0</v>
      </c>
      <c r="O16" s="52">
        <v>0</v>
      </c>
      <c r="P16" s="8">
        <v>0</v>
      </c>
      <c r="Q16" s="23">
        <v>0</v>
      </c>
      <c r="R16" s="23">
        <v>0</v>
      </c>
      <c r="S16" s="52">
        <v>0</v>
      </c>
      <c r="T16" s="8">
        <v>0</v>
      </c>
      <c r="U16" s="23"/>
      <c r="V16" s="24"/>
      <c r="W16" s="7"/>
      <c r="X16" s="8"/>
      <c r="Y16" s="23"/>
      <c r="Z16" s="24"/>
      <c r="AE16" s="3"/>
    </row>
    <row r="17" spans="2:31" x14ac:dyDescent="0.25">
      <c r="B17" s="9" t="s">
        <v>21</v>
      </c>
      <c r="C17" s="52">
        <v>-4.8999999999999998E-3</v>
      </c>
      <c r="D17" s="7">
        <v>1E-3</v>
      </c>
      <c r="E17" s="23">
        <v>-1E-4</v>
      </c>
      <c r="F17" s="23">
        <v>-2E-3</v>
      </c>
      <c r="G17" s="52">
        <v>-3.3999999999999998E-3</v>
      </c>
      <c r="H17" s="7">
        <v>-5.3E-3</v>
      </c>
      <c r="I17" s="23">
        <v>6.1999999999999998E-3</v>
      </c>
      <c r="J17" s="23">
        <v>8.0000000000000004E-4</v>
      </c>
      <c r="K17" s="52">
        <v>-8.9999999999999998E-4</v>
      </c>
      <c r="L17" s="7">
        <v>-5.0000000000000001E-4</v>
      </c>
      <c r="M17" s="23">
        <v>2.0000000000000001E-4</v>
      </c>
      <c r="N17" s="23">
        <v>-2.9999999999999997E-4</v>
      </c>
      <c r="O17" s="52">
        <v>1.1000000000000001E-3</v>
      </c>
      <c r="P17" s="8">
        <v>8.9999999999999998E-4</v>
      </c>
      <c r="Q17" s="23">
        <v>3.0000000000000001E-3</v>
      </c>
      <c r="R17" s="23">
        <v>1.2999999999999999E-3</v>
      </c>
      <c r="S17" s="52">
        <v>-1.1999999999999999E-3</v>
      </c>
      <c r="T17" s="8">
        <v>2.0000000000000001E-4</v>
      </c>
      <c r="U17" s="23"/>
      <c r="V17" s="24"/>
      <c r="W17" s="7"/>
      <c r="X17" s="8"/>
      <c r="Y17" s="23"/>
      <c r="Z17" s="24"/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>
        <v>0</v>
      </c>
      <c r="J18" s="23">
        <v>0</v>
      </c>
      <c r="K18" s="52">
        <v>0</v>
      </c>
      <c r="L18" s="7">
        <v>0</v>
      </c>
      <c r="M18" s="23">
        <v>0</v>
      </c>
      <c r="N18" s="23">
        <v>0</v>
      </c>
      <c r="O18" s="52">
        <v>0</v>
      </c>
      <c r="P18" s="8">
        <v>0</v>
      </c>
      <c r="Q18" s="23">
        <v>0</v>
      </c>
      <c r="R18" s="23">
        <v>0</v>
      </c>
      <c r="S18" s="52">
        <v>0</v>
      </c>
      <c r="T18" s="8">
        <v>0</v>
      </c>
      <c r="U18" s="23"/>
      <c r="V18" s="24"/>
      <c r="W18" s="7"/>
      <c r="X18" s="8"/>
      <c r="Y18" s="23"/>
      <c r="Z18" s="24"/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>
        <v>0</v>
      </c>
      <c r="J19" s="23">
        <v>0</v>
      </c>
      <c r="K19" s="52">
        <v>0</v>
      </c>
      <c r="L19" s="7">
        <v>0</v>
      </c>
      <c r="M19" s="23">
        <v>0</v>
      </c>
      <c r="N19" s="23">
        <v>0</v>
      </c>
      <c r="O19" s="52">
        <v>0</v>
      </c>
      <c r="P19" s="8">
        <v>0</v>
      </c>
      <c r="Q19" s="23">
        <v>0</v>
      </c>
      <c r="R19" s="23">
        <v>0</v>
      </c>
      <c r="S19" s="52">
        <v>0</v>
      </c>
      <c r="T19" s="8">
        <v>0</v>
      </c>
      <c r="U19" s="23"/>
      <c r="V19" s="24"/>
      <c r="W19" s="7"/>
      <c r="X19" s="8"/>
      <c r="Y19" s="23"/>
      <c r="Z19" s="24"/>
    </row>
    <row r="20" spans="2:31" x14ac:dyDescent="0.25">
      <c r="B20" s="9" t="s">
        <v>24</v>
      </c>
      <c r="C20" s="52">
        <v>0</v>
      </c>
      <c r="D20" s="7">
        <v>0</v>
      </c>
      <c r="E20" s="23">
        <v>0</v>
      </c>
      <c r="F20" s="23">
        <v>0</v>
      </c>
      <c r="G20" s="52">
        <v>0</v>
      </c>
      <c r="H20" s="7">
        <v>0</v>
      </c>
      <c r="I20" s="23">
        <v>0</v>
      </c>
      <c r="J20" s="23">
        <v>0</v>
      </c>
      <c r="K20" s="52">
        <v>0</v>
      </c>
      <c r="L20" s="7">
        <v>0</v>
      </c>
      <c r="M20" s="23">
        <v>0</v>
      </c>
      <c r="N20" s="23">
        <v>0</v>
      </c>
      <c r="O20" s="52">
        <v>0</v>
      </c>
      <c r="P20" s="8">
        <v>0</v>
      </c>
      <c r="Q20" s="23">
        <v>0</v>
      </c>
      <c r="R20" s="23">
        <v>0</v>
      </c>
      <c r="S20" s="52">
        <v>0</v>
      </c>
      <c r="T20" s="8">
        <v>0</v>
      </c>
      <c r="U20" s="23"/>
      <c r="V20" s="24"/>
      <c r="W20" s="7"/>
      <c r="X20" s="8"/>
      <c r="Y20" s="23"/>
      <c r="Z20" s="24"/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>
        <v>0</v>
      </c>
      <c r="J21" s="23">
        <v>0</v>
      </c>
      <c r="K21" s="52">
        <v>0</v>
      </c>
      <c r="L21" s="7">
        <v>0</v>
      </c>
      <c r="M21" s="23">
        <v>0</v>
      </c>
      <c r="N21" s="23">
        <v>0</v>
      </c>
      <c r="O21" s="52">
        <v>0</v>
      </c>
      <c r="P21" s="8">
        <v>0</v>
      </c>
      <c r="Q21" s="23">
        <v>0</v>
      </c>
      <c r="R21" s="23">
        <v>0</v>
      </c>
      <c r="S21" s="52">
        <v>0</v>
      </c>
      <c r="T21" s="8">
        <v>0</v>
      </c>
      <c r="U21" s="23"/>
      <c r="V21" s="24"/>
      <c r="W21" s="7"/>
      <c r="X21" s="8"/>
      <c r="Y21" s="23"/>
      <c r="Z21" s="24"/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>
        <v>0</v>
      </c>
      <c r="J22" s="23">
        <v>0</v>
      </c>
      <c r="K22" s="52">
        <v>0</v>
      </c>
      <c r="L22" s="7">
        <v>0</v>
      </c>
      <c r="M22" s="23">
        <v>0</v>
      </c>
      <c r="N22" s="23">
        <v>0</v>
      </c>
      <c r="O22" s="52">
        <v>0</v>
      </c>
      <c r="P22" s="8">
        <v>0</v>
      </c>
      <c r="Q22" s="23">
        <v>0</v>
      </c>
      <c r="R22" s="23">
        <v>0</v>
      </c>
      <c r="S22" s="52">
        <v>0</v>
      </c>
      <c r="T22" s="8">
        <v>0</v>
      </c>
      <c r="U22" s="23"/>
      <c r="V22" s="24"/>
      <c r="W22" s="7"/>
      <c r="X22" s="8"/>
      <c r="Y22" s="23"/>
      <c r="Z22" s="24"/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>
        <v>0</v>
      </c>
      <c r="J23" s="23">
        <v>0</v>
      </c>
      <c r="K23" s="52">
        <v>0</v>
      </c>
      <c r="L23" s="7">
        <v>0</v>
      </c>
      <c r="M23" s="23">
        <v>0</v>
      </c>
      <c r="N23" s="23">
        <v>0</v>
      </c>
      <c r="O23" s="52">
        <v>0</v>
      </c>
      <c r="P23" s="8">
        <v>0</v>
      </c>
      <c r="Q23" s="23">
        <v>0</v>
      </c>
      <c r="R23" s="23">
        <v>0</v>
      </c>
      <c r="S23" s="52">
        <v>0</v>
      </c>
      <c r="T23" s="8">
        <v>0</v>
      </c>
      <c r="U23" s="23"/>
      <c r="V23" s="24"/>
      <c r="W23" s="7"/>
      <c r="X23" s="8"/>
      <c r="Y23" s="23"/>
      <c r="Z23" s="24"/>
    </row>
    <row r="24" spans="2:31" x14ac:dyDescent="0.25">
      <c r="B24" s="9" t="s">
        <v>28</v>
      </c>
      <c r="C24" s="52">
        <v>0</v>
      </c>
      <c r="D24" s="7">
        <v>1E-4</v>
      </c>
      <c r="E24" s="23">
        <v>0</v>
      </c>
      <c r="F24" s="23">
        <v>0</v>
      </c>
      <c r="G24" s="52">
        <v>0</v>
      </c>
      <c r="H24" s="7">
        <v>2.0000000000000001E-4</v>
      </c>
      <c r="I24" s="23">
        <v>-1E-4</v>
      </c>
      <c r="J24" s="23">
        <v>2.9999999999999997E-4</v>
      </c>
      <c r="K24" s="52">
        <v>0</v>
      </c>
      <c r="L24" s="7">
        <v>-2.9999999999999997E-4</v>
      </c>
      <c r="M24" s="23">
        <v>0</v>
      </c>
      <c r="N24" s="23">
        <v>0</v>
      </c>
      <c r="O24" s="52">
        <v>0</v>
      </c>
      <c r="P24" s="8">
        <v>-1.9E-3</v>
      </c>
      <c r="Q24" s="23">
        <v>1E-4</v>
      </c>
      <c r="R24" s="23">
        <v>1E-4</v>
      </c>
      <c r="S24" s="52">
        <v>0</v>
      </c>
      <c r="T24" s="8">
        <v>4.0000000000000002E-4</v>
      </c>
      <c r="U24" s="23"/>
      <c r="V24" s="24"/>
      <c r="W24" s="7"/>
      <c r="X24" s="8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1.7099999999999997E-2</v>
      </c>
      <c r="D25" s="12">
        <f t="shared" si="0"/>
        <v>1.0000000000000002</v>
      </c>
      <c r="E25" s="25">
        <f t="shared" si="0"/>
        <v>5.8999999999999999E-3</v>
      </c>
      <c r="F25" s="26">
        <f t="shared" si="0"/>
        <v>1</v>
      </c>
      <c r="G25" s="11">
        <f t="shared" si="0"/>
        <v>9.7999999999999997E-3</v>
      </c>
      <c r="H25" s="12">
        <f t="shared" si="0"/>
        <v>0.99999999999999989</v>
      </c>
      <c r="I25" s="25">
        <f t="shared" ref="I25:N25" si="1">SUBTOTAL(109,I6:I24)</f>
        <v>3.1899999999999991E-2</v>
      </c>
      <c r="J25" s="26">
        <f t="shared" si="1"/>
        <v>1</v>
      </c>
      <c r="K25" s="11">
        <f t="shared" si="1"/>
        <v>-3.2999999999999991E-3</v>
      </c>
      <c r="L25" s="12">
        <f t="shared" si="1"/>
        <v>1</v>
      </c>
      <c r="M25" s="25">
        <f t="shared" si="1"/>
        <v>8.2000000000000007E-3</v>
      </c>
      <c r="N25" s="26">
        <f t="shared" si="1"/>
        <v>1</v>
      </c>
      <c r="O25" s="11">
        <f t="shared" ref="O25:T25" si="2">SUBTOTAL(109,O6:O24)</f>
        <v>3.0000000000000014E-4</v>
      </c>
      <c r="P25" s="12">
        <f t="shared" si="2"/>
        <v>1</v>
      </c>
      <c r="Q25" s="25">
        <f t="shared" si="2"/>
        <v>1.9499999999999997E-2</v>
      </c>
      <c r="R25" s="26">
        <f t="shared" si="2"/>
        <v>1</v>
      </c>
      <c r="S25" s="11">
        <f t="shared" si="2"/>
        <v>-1.6200000000000003E-2</v>
      </c>
      <c r="T25" s="12">
        <f t="shared" si="2"/>
        <v>0.99999999999999989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3">
        <v>148.02000000000001</v>
      </c>
      <c r="D26" s="20"/>
      <c r="E26" s="54">
        <v>57.96</v>
      </c>
      <c r="F26" s="20"/>
      <c r="G26" s="53">
        <v>108.32</v>
      </c>
      <c r="H26" s="20"/>
      <c r="I26" s="54">
        <v>346.47</v>
      </c>
      <c r="J26" s="20"/>
      <c r="K26" s="53">
        <v>-35.729999999999997</v>
      </c>
      <c r="L26" s="20"/>
      <c r="M26" s="54">
        <v>91.77</v>
      </c>
      <c r="N26" s="20"/>
      <c r="O26" s="53">
        <v>3.44</v>
      </c>
      <c r="P26" s="20"/>
      <c r="Q26" s="54">
        <v>215.73</v>
      </c>
      <c r="R26" s="20"/>
      <c r="S26" s="53">
        <v>-183.22</v>
      </c>
      <c r="T26" s="20"/>
      <c r="U26" s="54"/>
      <c r="V26" s="20"/>
      <c r="W26" s="53"/>
      <c r="X26" s="20"/>
      <c r="Y26" s="54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2.7000000000000001E-3</v>
      </c>
      <c r="D28" s="16">
        <v>0.65049999999999997</v>
      </c>
      <c r="E28" s="27">
        <v>-1.8E-3</v>
      </c>
      <c r="F28" s="28">
        <v>0.63980000000000004</v>
      </c>
      <c r="G28" s="15">
        <v>3.5000000000000001E-3</v>
      </c>
      <c r="H28" s="16">
        <v>0.6603</v>
      </c>
      <c r="I28" s="27">
        <v>2.58E-2</v>
      </c>
      <c r="J28" s="28">
        <v>0.66049999999999998</v>
      </c>
      <c r="K28" s="15">
        <v>-1.2999999999999999E-3</v>
      </c>
      <c r="L28" s="16">
        <v>0.67100000000000004</v>
      </c>
      <c r="M28" s="27">
        <v>8.0000000000000004E-4</v>
      </c>
      <c r="N28" s="28">
        <v>0.66839999999999999</v>
      </c>
      <c r="O28" s="15">
        <v>1.5E-3</v>
      </c>
      <c r="P28" s="16">
        <v>0.66910000000000003</v>
      </c>
      <c r="Q28" s="27">
        <v>1.8700000000000001E-2</v>
      </c>
      <c r="R28" s="28">
        <v>0.66679999999999995</v>
      </c>
      <c r="S28" s="15">
        <v>-2.2000000000000001E-3</v>
      </c>
      <c r="T28" s="16">
        <v>0.67689999999999995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1.44E-2</v>
      </c>
      <c r="D29" s="8">
        <v>0.34949999999999998</v>
      </c>
      <c r="E29" s="23">
        <v>7.7000000000000002E-3</v>
      </c>
      <c r="F29" s="24">
        <v>0.36020000000000002</v>
      </c>
      <c r="G29" s="7">
        <v>6.3E-3</v>
      </c>
      <c r="H29" s="8">
        <v>0.3397</v>
      </c>
      <c r="I29" s="23">
        <v>6.1000000000000004E-3</v>
      </c>
      <c r="J29" s="24">
        <v>0.33950000000000002</v>
      </c>
      <c r="K29" s="7">
        <v>-2E-3</v>
      </c>
      <c r="L29" s="8">
        <v>0.32900000000000001</v>
      </c>
      <c r="M29" s="23">
        <v>7.4000000000000003E-3</v>
      </c>
      <c r="N29" s="24">
        <v>0.33160000000000001</v>
      </c>
      <c r="O29" s="7">
        <v>-1.1999999999999999E-3</v>
      </c>
      <c r="P29" s="8">
        <v>0.33090000000000003</v>
      </c>
      <c r="Q29" s="23">
        <v>8.0000000000000004E-4</v>
      </c>
      <c r="R29" s="24">
        <v>0.3332</v>
      </c>
      <c r="S29" s="7">
        <v>-1.4E-2</v>
      </c>
      <c r="T29" s="8">
        <v>0.3231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H30" si="4">C28+C29</f>
        <v>1.7100000000000001E-2</v>
      </c>
      <c r="D30" s="12">
        <f t="shared" si="4"/>
        <v>1</v>
      </c>
      <c r="E30" s="25">
        <f t="shared" si="4"/>
        <v>5.9000000000000007E-3</v>
      </c>
      <c r="F30" s="26">
        <f t="shared" si="4"/>
        <v>1</v>
      </c>
      <c r="G30" s="11">
        <f t="shared" si="4"/>
        <v>9.7999999999999997E-3</v>
      </c>
      <c r="H30" s="12">
        <f t="shared" si="4"/>
        <v>1</v>
      </c>
      <c r="I30" s="25">
        <f t="shared" ref="I30:N30" si="5">I28+I29</f>
        <v>3.1899999999999998E-2</v>
      </c>
      <c r="J30" s="26">
        <f t="shared" si="5"/>
        <v>1</v>
      </c>
      <c r="K30" s="11">
        <f t="shared" si="5"/>
        <v>-3.3E-3</v>
      </c>
      <c r="L30" s="12">
        <f t="shared" si="5"/>
        <v>1</v>
      </c>
      <c r="M30" s="25">
        <f t="shared" si="5"/>
        <v>8.2000000000000007E-3</v>
      </c>
      <c r="N30" s="26">
        <f t="shared" si="5"/>
        <v>1</v>
      </c>
      <c r="O30" s="11">
        <f t="shared" ref="O30:T30" si="6">O28+O29</f>
        <v>3.0000000000000014E-4</v>
      </c>
      <c r="P30" s="12">
        <f t="shared" si="6"/>
        <v>1</v>
      </c>
      <c r="Q30" s="25">
        <f t="shared" si="6"/>
        <v>1.95E-2</v>
      </c>
      <c r="R30" s="26">
        <f t="shared" si="6"/>
        <v>1</v>
      </c>
      <c r="S30" s="11">
        <f t="shared" si="6"/>
        <v>-1.6199999999999999E-2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2.1999999999999999E-2</v>
      </c>
      <c r="D32" s="16">
        <v>0.99650000000000005</v>
      </c>
      <c r="E32" s="27">
        <v>6.0000000000000001E-3</v>
      </c>
      <c r="F32" s="28">
        <v>0.99970000000000003</v>
      </c>
      <c r="G32" s="15">
        <v>1.3100000000000001E-2</v>
      </c>
      <c r="H32" s="16">
        <v>1.0031000000000001</v>
      </c>
      <c r="I32" s="27">
        <v>2.5700000000000001E-2</v>
      </c>
      <c r="J32" s="28">
        <v>0.997</v>
      </c>
      <c r="K32" s="15">
        <v>-2.3999999999999998E-3</v>
      </c>
      <c r="L32" s="16">
        <v>0.99870000000000003</v>
      </c>
      <c r="M32" s="27">
        <v>8.0000000000000002E-3</v>
      </c>
      <c r="N32" s="28">
        <v>0.99819999999999998</v>
      </c>
      <c r="O32" s="15">
        <v>-8.0000000000000004E-4</v>
      </c>
      <c r="P32" s="16">
        <v>0.99890000000000001</v>
      </c>
      <c r="Q32" s="27">
        <v>1.6500000000000001E-2</v>
      </c>
      <c r="R32" s="28">
        <v>0.99650000000000005</v>
      </c>
      <c r="S32" s="15">
        <v>-1.4999999999999999E-2</v>
      </c>
      <c r="T32" s="16">
        <v>0.99770000000000003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-4.8999999999999998E-3</v>
      </c>
      <c r="D33" s="8">
        <v>3.5000000000000001E-3</v>
      </c>
      <c r="E33" s="23">
        <v>-1E-4</v>
      </c>
      <c r="F33" s="24">
        <v>2.9999999999999997E-4</v>
      </c>
      <c r="G33" s="7">
        <v>-3.3E-3</v>
      </c>
      <c r="H33" s="8">
        <v>-3.0999999999999999E-3</v>
      </c>
      <c r="I33" s="23">
        <v>6.1999999999999998E-3</v>
      </c>
      <c r="J33" s="24">
        <v>3.0000000000000001E-3</v>
      </c>
      <c r="K33" s="7">
        <v>-8.9999999999999998E-4</v>
      </c>
      <c r="L33" s="8">
        <v>1.2999999999999999E-3</v>
      </c>
      <c r="M33" s="23">
        <v>2.0000000000000001E-4</v>
      </c>
      <c r="N33" s="24">
        <v>1.8E-3</v>
      </c>
      <c r="O33" s="7">
        <v>1.1000000000000001E-3</v>
      </c>
      <c r="P33" s="8">
        <v>1.1000000000000001E-3</v>
      </c>
      <c r="Q33" s="23">
        <v>3.0000000000000001E-3</v>
      </c>
      <c r="R33" s="24">
        <v>3.5000000000000001E-3</v>
      </c>
      <c r="S33" s="7">
        <v>-1.1999999999999999E-3</v>
      </c>
      <c r="T33" s="8">
        <v>2.3E-3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1.7099999999999997E-2</v>
      </c>
      <c r="D34" s="34">
        <f t="shared" si="8"/>
        <v>1</v>
      </c>
      <c r="E34" s="35">
        <f t="shared" si="8"/>
        <v>5.8999999999999999E-3</v>
      </c>
      <c r="F34" s="36">
        <f t="shared" si="8"/>
        <v>1</v>
      </c>
      <c r="G34" s="33">
        <f t="shared" si="8"/>
        <v>9.7999999999999997E-3</v>
      </c>
      <c r="H34" s="34">
        <f t="shared" si="8"/>
        <v>1</v>
      </c>
      <c r="I34" s="35">
        <f t="shared" ref="I34:N34" si="9">I32+I33</f>
        <v>3.1899999999999998E-2</v>
      </c>
      <c r="J34" s="36">
        <f t="shared" si="9"/>
        <v>1</v>
      </c>
      <c r="K34" s="33">
        <f t="shared" si="9"/>
        <v>-3.3E-3</v>
      </c>
      <c r="L34" s="34">
        <f t="shared" si="9"/>
        <v>1</v>
      </c>
      <c r="M34" s="35">
        <f t="shared" si="9"/>
        <v>8.2000000000000007E-3</v>
      </c>
      <c r="N34" s="36">
        <f t="shared" si="9"/>
        <v>1</v>
      </c>
      <c r="O34" s="33">
        <f t="shared" ref="O34:T34" si="10">O32+O33</f>
        <v>3.0000000000000003E-4</v>
      </c>
      <c r="P34" s="34">
        <f t="shared" si="10"/>
        <v>1</v>
      </c>
      <c r="Q34" s="35">
        <f t="shared" si="10"/>
        <v>1.95E-2</v>
      </c>
      <c r="R34" s="36">
        <f t="shared" si="10"/>
        <v>1</v>
      </c>
      <c r="S34" s="33">
        <f t="shared" si="10"/>
        <v>-1.6199999999999999E-2</v>
      </c>
      <c r="T34" s="34">
        <f t="shared" si="10"/>
        <v>1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-3.6000000000000001E-5</v>
      </c>
      <c r="D37" s="7">
        <v>6.88E-2</v>
      </c>
      <c r="E37" s="23">
        <v>-1.0399999999999999E-4</v>
      </c>
      <c r="F37" s="23">
        <v>5.3800000000000001E-2</v>
      </c>
      <c r="G37" s="7">
        <v>-2.23E-4</v>
      </c>
      <c r="H37" s="8">
        <v>3.61E-2</v>
      </c>
      <c r="I37" s="23"/>
      <c r="J37" s="24"/>
    </row>
    <row r="38" spans="2:26" x14ac:dyDescent="0.25">
      <c r="B38" s="9" t="s">
        <v>3</v>
      </c>
      <c r="C38" s="7">
        <v>-7.94E-4</v>
      </c>
      <c r="D38" s="7">
        <v>6.4399999999999999E-2</v>
      </c>
      <c r="E38" s="23">
        <v>-1.588E-3</v>
      </c>
      <c r="F38" s="23">
        <v>9.4100000000000003E-2</v>
      </c>
      <c r="G38" s="7">
        <v>1.63E-4</v>
      </c>
      <c r="H38" s="8">
        <v>8.8900000000000007E-2</v>
      </c>
      <c r="I38" s="23"/>
      <c r="J38" s="24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8">
        <v>0</v>
      </c>
      <c r="I39" s="23"/>
      <c r="J39" s="24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8">
        <v>0</v>
      </c>
      <c r="I40" s="23"/>
      <c r="J40" s="24"/>
    </row>
    <row r="41" spans="2:26" x14ac:dyDescent="0.25">
      <c r="B41" s="9" t="s">
        <v>9</v>
      </c>
      <c r="C41" s="7">
        <v>8.7600000000000004E-4</v>
      </c>
      <c r="D41" s="7">
        <v>8.2199999999999995E-2</v>
      </c>
      <c r="E41" s="23">
        <v>2.3579999999999999E-3</v>
      </c>
      <c r="F41" s="23">
        <v>7.1499999999999994E-2</v>
      </c>
      <c r="G41" s="7">
        <v>3.6240000000000001E-3</v>
      </c>
      <c r="H41" s="8">
        <v>0.08</v>
      </c>
      <c r="I41" s="23"/>
      <c r="J41" s="24"/>
    </row>
    <row r="42" spans="2:26" x14ac:dyDescent="0.25">
      <c r="B42" s="9" t="s">
        <v>11</v>
      </c>
      <c r="C42" s="7">
        <v>1.0000000000000001E-5</v>
      </c>
      <c r="D42" s="7">
        <v>2.3E-3</v>
      </c>
      <c r="E42" s="23">
        <v>2.8E-5</v>
      </c>
      <c r="F42" s="23">
        <v>2.2000000000000001E-3</v>
      </c>
      <c r="G42" s="7">
        <v>3.3000000000000003E-5</v>
      </c>
      <c r="H42" s="8">
        <v>2.2000000000000001E-3</v>
      </c>
      <c r="I42" s="23"/>
      <c r="J42" s="24"/>
    </row>
    <row r="43" spans="2:26" x14ac:dyDescent="0.25">
      <c r="B43" s="9" t="s">
        <v>13</v>
      </c>
      <c r="C43" s="7">
        <v>1.1364000000000001E-2</v>
      </c>
      <c r="D43" s="7">
        <v>0.22159999999999999</v>
      </c>
      <c r="E43" s="23">
        <v>2.5788999999999999E-2</v>
      </c>
      <c r="F43" s="23">
        <v>0.22409999999999999</v>
      </c>
      <c r="G43" s="7">
        <v>3.6457000000000003E-2</v>
      </c>
      <c r="H43" s="8">
        <v>0.2414</v>
      </c>
      <c r="I43" s="23"/>
      <c r="J43" s="24"/>
    </row>
    <row r="44" spans="2:26" x14ac:dyDescent="0.25">
      <c r="B44" s="46" t="s">
        <v>45</v>
      </c>
      <c r="C44" s="7">
        <v>3.0006999999999999E-2</v>
      </c>
      <c r="D44" s="7">
        <v>0.56579999999999997</v>
      </c>
      <c r="E44" s="23">
        <v>4.6993E-2</v>
      </c>
      <c r="F44" s="23">
        <v>0.55459999999999998</v>
      </c>
      <c r="G44" s="7">
        <v>3.3637E-2</v>
      </c>
      <c r="H44" s="48">
        <v>0.55079999999999996</v>
      </c>
      <c r="I44" s="49"/>
      <c r="J44" s="50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8">
        <v>0</v>
      </c>
      <c r="I45" s="23"/>
      <c r="J45" s="24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8">
        <v>0</v>
      </c>
      <c r="I46" s="23"/>
      <c r="J46" s="24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8">
        <v>0</v>
      </c>
      <c r="I47" s="23"/>
      <c r="J47" s="24"/>
    </row>
    <row r="48" spans="2:26" x14ac:dyDescent="0.25">
      <c r="B48" s="9" t="s">
        <v>21</v>
      </c>
      <c r="C48" s="7">
        <v>-8.3689999999999997E-3</v>
      </c>
      <c r="D48" s="7">
        <v>-5.3E-3</v>
      </c>
      <c r="E48" s="23">
        <v>-2.944E-3</v>
      </c>
      <c r="F48" s="23">
        <v>-2.9999999999999997E-4</v>
      </c>
      <c r="G48" s="7">
        <v>-6.7000000000000002E-5</v>
      </c>
      <c r="H48" s="8">
        <v>2.0000000000000001E-4</v>
      </c>
      <c r="I48" s="23"/>
      <c r="J48" s="24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8">
        <v>0</v>
      </c>
      <c r="I49" s="23"/>
      <c r="J49" s="24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8">
        <v>0</v>
      </c>
      <c r="I50" s="23"/>
      <c r="J50" s="24"/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8">
        <v>0</v>
      </c>
      <c r="I51" s="23"/>
      <c r="J51" s="24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8">
        <v>0</v>
      </c>
      <c r="I52" s="23"/>
      <c r="J52" s="24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8">
        <v>0</v>
      </c>
      <c r="I53" s="23"/>
      <c r="J53" s="24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8">
        <v>0</v>
      </c>
      <c r="I54" s="23"/>
      <c r="J54" s="24"/>
    </row>
    <row r="55" spans="2:10" x14ac:dyDescent="0.25">
      <c r="B55" s="9" t="s">
        <v>28</v>
      </c>
      <c r="C55" s="7">
        <v>5.0000000000000004E-6</v>
      </c>
      <c r="D55" s="7">
        <v>2.0000000000000001E-4</v>
      </c>
      <c r="E55" s="23">
        <v>-5.8999999999999998E-5</v>
      </c>
      <c r="F55" s="23">
        <v>0</v>
      </c>
      <c r="G55" s="7">
        <v>3.4E-5</v>
      </c>
      <c r="H55" s="8">
        <v>4.0000000000000002E-4</v>
      </c>
      <c r="I55" s="23"/>
      <c r="J55" s="24"/>
    </row>
    <row r="56" spans="2:10" x14ac:dyDescent="0.25">
      <c r="B56" s="10" t="s">
        <v>39</v>
      </c>
      <c r="C56" s="33">
        <v>3.3076000000000001E-2</v>
      </c>
      <c r="D56" s="12">
        <f>SUBTOTAL(109,D37:D55)</f>
        <v>0.99999999999999989</v>
      </c>
      <c r="E56" s="35">
        <v>7.1187E-2</v>
      </c>
      <c r="F56" s="26">
        <f>SUBTOTAL(109,F37:F55)</f>
        <v>1</v>
      </c>
      <c r="G56" s="33">
        <v>7.4728000000000003E-2</v>
      </c>
      <c r="H56" s="12">
        <f>SUBTOTAL(109,H37:H55)</f>
        <v>0.99999999999999989</v>
      </c>
      <c r="I56" s="25"/>
      <c r="J56" s="26">
        <f>SUBTOTAL(109,J37:J55)</f>
        <v>0</v>
      </c>
    </row>
    <row r="57" spans="2:10" x14ac:dyDescent="0.25">
      <c r="B57" s="31" t="s">
        <v>35</v>
      </c>
      <c r="C57" s="53">
        <f t="shared" ref="C57" si="12">C26+E26+G26</f>
        <v>314.3</v>
      </c>
      <c r="D57" s="20"/>
      <c r="E57" s="54">
        <f>C26+E26+G26+I26+K26+M26</f>
        <v>716.81</v>
      </c>
      <c r="F57" s="20"/>
      <c r="G57" s="53">
        <f>C26+E26+G26+I26+K26+M26+O26+Q26+S26</f>
        <v>752.76</v>
      </c>
      <c r="H57" s="20"/>
      <c r="I57" s="54">
        <f>טבלה4[[#This Row],[התרומה לתשואה ינואר-ספטמבר 2021]]+U26+W26+Y26</f>
        <v>752.76</v>
      </c>
      <c r="J57" s="20"/>
    </row>
    <row r="58" spans="2:10" x14ac:dyDescent="0.25">
      <c r="B58" s="13"/>
      <c r="C58" s="55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16">
        <v>4.3290000000000004E-3</v>
      </c>
      <c r="D59" s="16">
        <v>0.6603</v>
      </c>
      <c r="E59" s="23">
        <v>2.9749000000000001E-2</v>
      </c>
      <c r="F59" s="28">
        <v>0.66839999999999999</v>
      </c>
      <c r="G59" s="16">
        <v>4.8256E-2</v>
      </c>
      <c r="H59" s="16">
        <v>0.67689999999999995</v>
      </c>
      <c r="I59" s="27"/>
      <c r="J59" s="28"/>
    </row>
    <row r="60" spans="2:10" x14ac:dyDescent="0.25">
      <c r="B60" s="9" t="s">
        <v>31</v>
      </c>
      <c r="C60" s="8">
        <v>2.8670999999999999E-2</v>
      </c>
      <c r="D60" s="8">
        <v>0.3397</v>
      </c>
      <c r="E60" s="23">
        <v>4.0458000000000001E-2</v>
      </c>
      <c r="F60" s="24">
        <v>0.33160000000000001</v>
      </c>
      <c r="G60" s="8">
        <v>2.5513999999999998E-2</v>
      </c>
      <c r="H60" s="8">
        <v>0.3231</v>
      </c>
      <c r="I60" s="23"/>
      <c r="J60" s="24"/>
    </row>
    <row r="61" spans="2:10" x14ac:dyDescent="0.25">
      <c r="B61" s="10" t="s">
        <v>39</v>
      </c>
      <c r="C61" s="12">
        <v>3.3076000000000001E-2</v>
      </c>
      <c r="D61" s="12">
        <f>D59+D60</f>
        <v>1</v>
      </c>
      <c r="E61" s="35">
        <v>7.1187E-2</v>
      </c>
      <c r="F61" s="26">
        <f>F59+F60</f>
        <v>1</v>
      </c>
      <c r="G61" s="12">
        <v>7.4728000000000003E-2</v>
      </c>
      <c r="H61" s="12">
        <f>H59+H60</f>
        <v>1</v>
      </c>
      <c r="I61" s="25">
        <v>9.3349000000000001E-2</v>
      </c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16">
        <v>4.1620999999999998E-2</v>
      </c>
      <c r="D63" s="16">
        <v>1.0031000000000001</v>
      </c>
      <c r="E63" s="23">
        <v>7.4387999999999996E-2</v>
      </c>
      <c r="F63" s="28">
        <v>0.99819999999999998</v>
      </c>
      <c r="G63" s="16">
        <v>7.4804999999999996E-2</v>
      </c>
      <c r="H63" s="16">
        <v>0.99770000000000003</v>
      </c>
      <c r="I63" s="27"/>
      <c r="J63" s="28"/>
    </row>
    <row r="64" spans="2:10" x14ac:dyDescent="0.25">
      <c r="B64" s="9" t="s">
        <v>33</v>
      </c>
      <c r="C64" s="8">
        <v>-8.3549999999999996E-3</v>
      </c>
      <c r="D64" s="8">
        <v>-3.0999999999999999E-3</v>
      </c>
      <c r="E64" s="23">
        <v>-2.9750000000000002E-3</v>
      </c>
      <c r="F64" s="24">
        <v>1.8E-3</v>
      </c>
      <c r="G64" s="8">
        <v>0</v>
      </c>
      <c r="H64" s="8">
        <v>2.3E-3</v>
      </c>
      <c r="I64" s="23"/>
      <c r="J64" s="24"/>
    </row>
    <row r="65" spans="2:10" x14ac:dyDescent="0.25">
      <c r="B65" s="32" t="s">
        <v>39</v>
      </c>
      <c r="C65" s="34">
        <v>3.3076000000000001E-2</v>
      </c>
      <c r="D65" s="34">
        <f>D63+D64</f>
        <v>1</v>
      </c>
      <c r="E65" s="35">
        <v>7.1187E-2</v>
      </c>
      <c r="F65" s="36">
        <f>F63+F64</f>
        <v>1</v>
      </c>
      <c r="G65" s="12">
        <v>7.4728000000000003E-2</v>
      </c>
      <c r="H65" s="34">
        <f>H63+H64</f>
        <v>1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2021-10-06T13:33:59Z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