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1\"/>
    </mc:Choice>
  </mc:AlternateContent>
  <xr:revisionPtr revIDLastSave="0" documentId="13_ncr:1_{E2A69070-B378-47E9-8B3D-C6F875CB6DDD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56" i="5" l="1"/>
  <c r="H56" i="5" l="1"/>
  <c r="F56" i="5" l="1"/>
  <c r="D56" i="5" l="1"/>
  <c r="J65" i="5" l="1"/>
  <c r="J61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H65" i="5" l="1"/>
  <c r="H61" i="5"/>
  <c r="G57" i="5"/>
  <c r="I57" i="5" s="1"/>
  <c r="S34" i="5"/>
  <c r="T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F65" i="5" l="1"/>
  <c r="F61" i="5"/>
  <c r="E57" i="5"/>
  <c r="M34" i="5" l="1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D61" i="5"/>
  <c r="D65" i="5"/>
  <c r="G34" i="5"/>
  <c r="H34" i="5"/>
  <c r="G30" i="5"/>
  <c r="H30" i="5"/>
  <c r="G25" i="5"/>
  <c r="H25" i="5"/>
  <c r="E34" i="5" l="1"/>
  <c r="F34" i="5"/>
  <c r="E30" i="5"/>
  <c r="F30" i="5"/>
  <c r="E25" i="5"/>
  <c r="F25" i="5" l="1"/>
  <c r="C34" i="5" l="1"/>
  <c r="D34" i="5"/>
  <c r="C30" i="5"/>
  <c r="D30" i="5"/>
  <c r="D25" i="5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<sst xmlns="http://schemas.openxmlformats.org/spreadsheetml/2006/main" count="108" uniqueCount="79">
  <si>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</si>
  <si>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</si>
  <si>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</si>
  <si>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</si>
  <si>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</si>
  <si>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</si>
  <si>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</si>
  <si>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</si>
  <si>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</si>
  <si>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</si>
  <si>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</si>
  <si>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</si>
  <si>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</si>
  <si>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</si>
  <si>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</si>
  <si>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</si>
  <si>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</si>
  <si>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</si>
  <si>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</si>
  <si>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</si>
  <si>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</si>
  <si>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</si>
  <si>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</si>
  <si>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</si>
  <si>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</si>
  <si>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</si>
  <si>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</si>
  <si>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</si>
  <si>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</si>
  <si>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</si>
  <si>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</si>
  <si>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</si>
  <si>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</si>
  <si>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</si>
  <si>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</si>
  <si>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</si>
  <si>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</si>
  <si>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</si>
  <si>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</si>
  <si>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</si>
  <si>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</si>
  <si>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</si>
  <si>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</si>
  <si>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</si>
  <si>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</si>
  <si>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</si>
  <si>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</si>
  <si>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 2021</t>
  </si>
  <si>
    <t>שיעור מסך הנכסים ינואר 2021</t>
  </si>
  <si>
    <t xml:space="preserve">התרומה לתשואה פברואר 2021 </t>
  </si>
  <si>
    <t xml:space="preserve">שיעור מסך הנכסים פברואר 2021 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</si>
  <si>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</si>
  <si>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</si>
  <si>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</si>
  <si>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</si>
  <si>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</si>
  <si>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מאי2021</t>
  </si>
  <si>
    <t>התרומה לתשואה יוני2021</t>
  </si>
  <si>
    <t>שיעור מסך הנכסים יוני 2021</t>
  </si>
  <si>
    <t>התרומה לתשואה יולי 2021</t>
  </si>
  <si>
    <t>שיעור מסך הנכסים יולי 2021</t>
  </si>
  <si>
    <t>התרומה לתשואה אוגוסט2021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</si>
  <si>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</si>
  <si>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</si>
  <si>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</si>
  <si>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</si>
  <si>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</si>
  <si>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</si>
  <si>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</si>
  <si>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</si>
  <si>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</si>
  <si>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</si>
  <si>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</si>
  <si>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</si>
  <si>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</si>
  <si>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</si>
  <si>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</si>
  <si>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ינואר-דצמבר2021</t>
  </si>
  <si>
    <t>שיעור מסך הנכסים ינואר-דצמבר2021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</si>
</sst>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9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29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3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1" dataDxfId="1">
      <calculatedColumnFormula>C6+E6+G6</calculatedColumnFormula>
    </tableColumn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2021"/>
    <tableColumn id="9" xr3:uid="{00000000-0010-0000-0000-000009000000}" name="שיעור מסך הנכסים ינואר-דצמבר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 "/>
    <tableColumn id="5" xr3:uid="{00000000-0010-0000-0100-000005000000}" name="שיעור מסך הנכסים פברואר 2021 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2021"/>
    <tableColumn id="12" xr3:uid="{00000000-0010-0000-0100-00000C000000}" name="התרומה לתשואה יוני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B5" sqref="B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7" width="15.875" style="1" customWidth="1"/>
    <col min="8" max="8" width="18.12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5.0000000000000001E-4</v>
      </c>
      <c r="D6" s="7">
        <v>7.0199999999999999E-2</v>
      </c>
      <c r="E6" s="23">
        <v>0</v>
      </c>
      <c r="F6" s="23">
        <v>6.6699999999999995E-2</v>
      </c>
      <c r="G6" s="15">
        <v>1E-4</v>
      </c>
      <c r="H6" s="7">
        <v>6.9800000000000001E-2</v>
      </c>
      <c r="I6" s="23">
        <v>-5.0000000000000001E-4</v>
      </c>
      <c r="J6" s="23">
        <v>6.6199999999999995E-2</v>
      </c>
      <c r="K6" s="15">
        <v>1E-4</v>
      </c>
      <c r="L6" s="7">
        <v>7.1900000000000006E-2</v>
      </c>
      <c r="M6" s="23">
        <v>0</v>
      </c>
      <c r="N6" s="23">
        <v>6.8900000000000003E-2</v>
      </c>
      <c r="O6" s="15">
        <v>-1E-4</v>
      </c>
      <c r="P6" s="7">
        <v>6.4000000000000001E-2</v>
      </c>
      <c r="Q6" s="23">
        <v>-2.9999999999999997E-4</v>
      </c>
      <c r="R6" s="23">
        <v>6.2600000000000003E-2</v>
      </c>
      <c r="S6" s="15">
        <v>1E-4</v>
      </c>
      <c r="T6" s="7">
        <v>6.9599999999999995E-2</v>
      </c>
      <c r="U6" s="23">
        <v>-6.9999999999999999E-4</v>
      </c>
      <c r="V6" s="23">
        <v>8.2000000000000003E-2</v>
      </c>
      <c r="W6" s="15">
        <v>-2.9999999999999997E-4</v>
      </c>
      <c r="X6" s="7">
        <v>7.5200000000000003E-2</v>
      </c>
      <c r="Y6" s="23">
        <v>-5.0000000000000001E-4</v>
      </c>
      <c r="Z6" s="24">
        <v>8.4000000000000005E-2</v>
      </c>
      <c r="AE6" s="3" t="s">
        <v>4</v>
      </c>
    </row>
    <row r="7" spans="2:31" x14ac:dyDescent="0.25">
      <c r="B7" s="9" t="s">
        <v>3</v>
      </c>
      <c r="C7" s="15">
        <v>4.0000000000000002E-4</v>
      </c>
      <c r="D7" s="7">
        <v>0.2646</v>
      </c>
      <c r="E7" s="23">
        <v>-1.6999999999999999E-3</v>
      </c>
      <c r="F7" s="23">
        <v>0.27129999999999999</v>
      </c>
      <c r="G7" s="15">
        <v>1.1999999999999999E-3</v>
      </c>
      <c r="H7" s="7">
        <v>0.2772</v>
      </c>
      <c r="I7" s="23">
        <v>1E-4</v>
      </c>
      <c r="J7" s="23">
        <v>0.2702</v>
      </c>
      <c r="K7" s="15">
        <v>6.9999999999999999E-4</v>
      </c>
      <c r="L7" s="7">
        <v>0.2697</v>
      </c>
      <c r="M7" s="23">
        <v>2.9999999999999997E-4</v>
      </c>
      <c r="N7" s="23">
        <v>0.26879999999999998</v>
      </c>
      <c r="O7" s="15">
        <v>1.5E-3</v>
      </c>
      <c r="P7" s="7">
        <v>0.27039999999999997</v>
      </c>
      <c r="Q7" s="23">
        <v>1.6999999999999999E-3</v>
      </c>
      <c r="R7" s="23">
        <v>0.27110000000000001</v>
      </c>
      <c r="S7" s="15">
        <v>-5.0000000000000001E-4</v>
      </c>
      <c r="T7" s="7">
        <v>0.26219999999999999</v>
      </c>
      <c r="U7" s="23">
        <v>6.9999999999999999E-4</v>
      </c>
      <c r="V7" s="23">
        <v>0.25890000000000002</v>
      </c>
      <c r="W7" s="15">
        <v>1.6999999999999999E-3</v>
      </c>
      <c r="X7" s="7">
        <v>0.26</v>
      </c>
      <c r="Y7" s="23">
        <v>-5.9999999999999995E-4</v>
      </c>
      <c r="Z7" s="24">
        <v>0.25180000000000002</v>
      </c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>
        <v>0</v>
      </c>
      <c r="V8" s="23">
        <v>0</v>
      </c>
      <c r="W8" s="15">
        <v>0</v>
      </c>
      <c r="X8" s="7">
        <v>2.9999999999999997E-4</v>
      </c>
      <c r="Y8" s="23">
        <v>0</v>
      </c>
      <c r="Z8" s="24">
        <v>4.0000000000000002E-4</v>
      </c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8.0000000000000004E-4</v>
      </c>
      <c r="K9" s="15">
        <v>0</v>
      </c>
      <c r="L9" s="7">
        <v>8.0000000000000004E-4</v>
      </c>
      <c r="M9" s="23">
        <v>0</v>
      </c>
      <c r="N9" s="23">
        <v>8.0000000000000004E-4</v>
      </c>
      <c r="O9" s="15">
        <v>0</v>
      </c>
      <c r="P9" s="7">
        <v>8.0000000000000004E-4</v>
      </c>
      <c r="Q9" s="23">
        <v>0</v>
      </c>
      <c r="R9" s="23">
        <v>8.0000000000000004E-4</v>
      </c>
      <c r="S9" s="15">
        <v>0</v>
      </c>
      <c r="T9" s="7">
        <v>8.0000000000000004E-4</v>
      </c>
      <c r="U9" s="23">
        <v>0</v>
      </c>
      <c r="V9" s="23">
        <v>8.0000000000000004E-4</v>
      </c>
      <c r="W9" s="15">
        <v>0</v>
      </c>
      <c r="X9" s="7">
        <v>8.0000000000000004E-4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15">
        <v>1E-3</v>
      </c>
      <c r="D10" s="7">
        <v>0.13800000000000001</v>
      </c>
      <c r="E10" s="23">
        <v>6.9999999999999999E-4</v>
      </c>
      <c r="F10" s="23">
        <v>0.1338</v>
      </c>
      <c r="G10" s="15">
        <v>1.2999999999999999E-3</v>
      </c>
      <c r="H10" s="7">
        <v>0.13139999999999999</v>
      </c>
      <c r="I10" s="23">
        <v>8.0000000000000004E-4</v>
      </c>
      <c r="J10" s="23">
        <v>0.12939999999999999</v>
      </c>
      <c r="K10" s="15">
        <v>1.1999999999999999E-3</v>
      </c>
      <c r="L10" s="7">
        <v>0.12839999999999999</v>
      </c>
      <c r="M10" s="23">
        <v>6.9999999999999999E-4</v>
      </c>
      <c r="N10" s="23">
        <v>0.12920000000000001</v>
      </c>
      <c r="O10" s="15">
        <v>2.0000000000000001E-4</v>
      </c>
      <c r="P10" s="7">
        <v>0.13150000000000001</v>
      </c>
      <c r="Q10" s="23">
        <v>1.2999999999999999E-3</v>
      </c>
      <c r="R10" s="23">
        <v>0.1308</v>
      </c>
      <c r="S10" s="15">
        <v>6.9999999999999999E-4</v>
      </c>
      <c r="T10" s="7">
        <v>0.12889999999999999</v>
      </c>
      <c r="U10" s="23">
        <v>4.0000000000000002E-4</v>
      </c>
      <c r="V10" s="23">
        <v>0.12870000000000001</v>
      </c>
      <c r="W10" s="15">
        <v>2.0000000000000001E-4</v>
      </c>
      <c r="X10" s="7">
        <v>0.13009999999999999</v>
      </c>
      <c r="Y10" s="23">
        <v>6.9999999999999999E-4</v>
      </c>
      <c r="Z10" s="24">
        <v>0.13</v>
      </c>
      <c r="AE10" s="3" t="s">
        <v>12</v>
      </c>
    </row>
    <row r="11" spans="2:31" x14ac:dyDescent="0.25">
      <c r="B11" s="9" t="s">
        <v>11</v>
      </c>
      <c r="C11" s="15">
        <v>6.9999999999999999E-4</v>
      </c>
      <c r="D11" s="7">
        <v>1.6500000000000001E-2</v>
      </c>
      <c r="E11" s="23">
        <v>4.0000000000000002E-4</v>
      </c>
      <c r="F11" s="23">
        <v>1.46E-2</v>
      </c>
      <c r="G11" s="15">
        <v>1E-4</v>
      </c>
      <c r="H11" s="7">
        <v>1.41E-2</v>
      </c>
      <c r="I11" s="23">
        <v>-2.0000000000000001E-4</v>
      </c>
      <c r="J11" s="23">
        <v>1.2200000000000001E-2</v>
      </c>
      <c r="K11" s="15">
        <v>-1E-4</v>
      </c>
      <c r="L11" s="7">
        <v>1.5900000000000001E-2</v>
      </c>
      <c r="M11" s="23">
        <v>5.9999999999999995E-4</v>
      </c>
      <c r="N11" s="23">
        <v>1.4500000000000001E-2</v>
      </c>
      <c r="O11" s="15">
        <v>1E-4</v>
      </c>
      <c r="P11" s="7">
        <v>1.46E-2</v>
      </c>
      <c r="Q11" s="23">
        <v>1E-4</v>
      </c>
      <c r="R11" s="23">
        <v>1.6199999999999999E-2</v>
      </c>
      <c r="S11" s="15">
        <v>2.9999999999999997E-4</v>
      </c>
      <c r="T11" s="7">
        <v>1.5900000000000001E-2</v>
      </c>
      <c r="U11" s="23">
        <v>1E-4</v>
      </c>
      <c r="V11" s="23">
        <v>1.5900000000000001E-2</v>
      </c>
      <c r="W11" s="15">
        <v>5.0000000000000001E-4</v>
      </c>
      <c r="X11" s="7">
        <v>1.6500000000000001E-2</v>
      </c>
      <c r="Y11" s="23">
        <v>-2.9999999999999997E-4</v>
      </c>
      <c r="Z11" s="24">
        <v>1.4800000000000001E-2</v>
      </c>
      <c r="AE11" s="3" t="s">
        <v>14</v>
      </c>
    </row>
    <row r="12" spans="2:31" x14ac:dyDescent="0.25">
      <c r="B12" s="9" t="s">
        <v>13</v>
      </c>
      <c r="C12" s="15">
        <v>3.5000000000000001E-3</v>
      </c>
      <c r="D12" s="7">
        <v>0.1736</v>
      </c>
      <c r="E12" s="23">
        <v>2.0999999999999999E-3</v>
      </c>
      <c r="F12" s="23">
        <v>0.17130000000000001</v>
      </c>
      <c r="G12" s="15">
        <v>6.6E-3</v>
      </c>
      <c r="H12" s="7">
        <v>0.16539999999999999</v>
      </c>
      <c r="I12" s="23">
        <v>7.7000000000000002E-3</v>
      </c>
      <c r="J12" s="23">
        <v>0.1704</v>
      </c>
      <c r="K12" s="15">
        <v>4.5999999999999999E-3</v>
      </c>
      <c r="L12" s="7">
        <v>0.16739999999999999</v>
      </c>
      <c r="M12" s="23">
        <v>1.1999999999999999E-3</v>
      </c>
      <c r="N12" s="23">
        <v>0.17100000000000001</v>
      </c>
      <c r="O12" s="15">
        <v>-8.9999999999999998E-4</v>
      </c>
      <c r="P12" s="7">
        <v>0.1721</v>
      </c>
      <c r="Q12" s="23">
        <v>5.1000000000000004E-3</v>
      </c>
      <c r="R12" s="23">
        <v>0.1724</v>
      </c>
      <c r="S12" s="15">
        <v>2.23E-2</v>
      </c>
      <c r="T12" s="7">
        <v>0.18909999999999999</v>
      </c>
      <c r="U12" s="23">
        <v>9.5999999999999992E-3</v>
      </c>
      <c r="V12" s="23">
        <v>0.18410000000000001</v>
      </c>
      <c r="W12" s="15">
        <v>3.2000000000000002E-3</v>
      </c>
      <c r="X12" s="7">
        <v>0.17949999999999999</v>
      </c>
      <c r="Y12" s="23">
        <v>7.0000000000000001E-3</v>
      </c>
      <c r="Z12" s="24">
        <v>0.18310000000000001</v>
      </c>
      <c r="AE12" s="3" t="s">
        <v>15</v>
      </c>
    </row>
    <row r="13" spans="2:31" x14ac:dyDescent="0.25">
      <c r="B13" s="46" t="s">
        <v>45</v>
      </c>
      <c r="C13" s="15">
        <v>5.4000000000000003E-3</v>
      </c>
      <c r="D13" s="47">
        <v>0.17249999999999999</v>
      </c>
      <c r="E13" s="23">
        <v>3.0000000000000001E-3</v>
      </c>
      <c r="F13" s="23">
        <v>0.17680000000000001</v>
      </c>
      <c r="G13" s="15">
        <v>3.0999999999999999E-3</v>
      </c>
      <c r="H13" s="7">
        <v>0.17810000000000001</v>
      </c>
      <c r="I13" s="23">
        <v>3.2000000000000002E-3</v>
      </c>
      <c r="J13" s="23">
        <v>0.18029999999999999</v>
      </c>
      <c r="K13" s="15">
        <v>-2.9999999999999997E-4</v>
      </c>
      <c r="L13" s="7">
        <v>0.1701</v>
      </c>
      <c r="M13" s="23">
        <v>3.2000000000000002E-3</v>
      </c>
      <c r="N13" s="23">
        <v>0.1721</v>
      </c>
      <c r="O13" s="15">
        <v>-5.9999999999999995E-4</v>
      </c>
      <c r="P13" s="7">
        <v>0.1663</v>
      </c>
      <c r="Q13" s="23">
        <v>1.4E-3</v>
      </c>
      <c r="R13" s="23">
        <v>0.16800000000000001</v>
      </c>
      <c r="S13" s="15">
        <v>-5.4999999999999997E-3</v>
      </c>
      <c r="T13" s="7">
        <v>0.1583</v>
      </c>
      <c r="U13" s="23">
        <v>5.3E-3</v>
      </c>
      <c r="V13" s="23">
        <v>0.15629999999999999</v>
      </c>
      <c r="W13" s="15">
        <v>-2.7000000000000001E-3</v>
      </c>
      <c r="X13" s="7">
        <v>0.15659999999999999</v>
      </c>
      <c r="Y13" s="48">
        <v>1.6999999999999999E-3</v>
      </c>
      <c r="Z13" s="49">
        <v>0.15870000000000001</v>
      </c>
      <c r="AE13" s="3" t="s">
        <v>17</v>
      </c>
    </row>
    <row r="14" spans="2:31" x14ac:dyDescent="0.25">
      <c r="B14" s="9" t="s">
        <v>16</v>
      </c>
      <c r="C14" s="15">
        <v>2.9999999999999997E-4</v>
      </c>
      <c r="D14" s="7">
        <v>1.26E-2</v>
      </c>
      <c r="E14" s="23">
        <v>2.0000000000000001E-4</v>
      </c>
      <c r="F14" s="23">
        <v>1.2699999999999999E-2</v>
      </c>
      <c r="G14" s="15">
        <v>1E-4</v>
      </c>
      <c r="H14" s="7">
        <v>1.35E-2</v>
      </c>
      <c r="I14" s="23">
        <v>1E-4</v>
      </c>
      <c r="J14" s="23">
        <v>1.34E-2</v>
      </c>
      <c r="K14" s="15">
        <v>1E-4</v>
      </c>
      <c r="L14" s="7">
        <v>1.47E-2</v>
      </c>
      <c r="M14" s="23">
        <v>-1E-4</v>
      </c>
      <c r="N14" s="23">
        <v>1.5900000000000001E-2</v>
      </c>
      <c r="O14" s="15">
        <v>-4.0000000000000002E-4</v>
      </c>
      <c r="P14" s="7">
        <v>1.55E-2</v>
      </c>
      <c r="Q14" s="23">
        <v>-1E-4</v>
      </c>
      <c r="R14" s="23">
        <v>1.55E-2</v>
      </c>
      <c r="S14" s="15">
        <v>-2.0000000000000001E-4</v>
      </c>
      <c r="T14" s="7">
        <v>1.49E-2</v>
      </c>
      <c r="U14" s="23">
        <v>-1E-4</v>
      </c>
      <c r="V14" s="23">
        <v>1.3299999999999999E-2</v>
      </c>
      <c r="W14" s="15">
        <v>-2.9999999999999997E-4</v>
      </c>
      <c r="X14" s="7">
        <v>1.4E-2</v>
      </c>
      <c r="Y14" s="23">
        <v>-1E-4</v>
      </c>
      <c r="Z14" s="24">
        <v>1.38E-2</v>
      </c>
      <c r="AE14" s="3" t="s">
        <v>19</v>
      </c>
    </row>
    <row r="15" spans="2:31" x14ac:dyDescent="0.25">
      <c r="B15" s="9" t="s">
        <v>18</v>
      </c>
      <c r="C15" s="15">
        <v>5.5999999999999999E-3</v>
      </c>
      <c r="D15" s="7">
        <v>0.1444</v>
      </c>
      <c r="E15" s="23">
        <v>3.3E-3</v>
      </c>
      <c r="F15" s="23">
        <v>0.14599999999999999</v>
      </c>
      <c r="G15" s="15">
        <v>4.1999999999999997E-3</v>
      </c>
      <c r="H15" s="7">
        <v>0.14580000000000001</v>
      </c>
      <c r="I15" s="23">
        <v>-5.0000000000000001E-4</v>
      </c>
      <c r="J15" s="23">
        <v>0.14230000000000001</v>
      </c>
      <c r="K15" s="15">
        <v>1.1599999999999999E-2</v>
      </c>
      <c r="L15" s="7">
        <v>0.14979999999999999</v>
      </c>
      <c r="M15" s="23">
        <v>5.4000000000000003E-3</v>
      </c>
      <c r="N15" s="23">
        <v>0.14949999999999999</v>
      </c>
      <c r="O15" s="15">
        <v>1.9E-3</v>
      </c>
      <c r="P15" s="7">
        <v>0.15190000000000001</v>
      </c>
      <c r="Q15" s="23">
        <v>-1.5E-3</v>
      </c>
      <c r="R15" s="23">
        <v>0.1472</v>
      </c>
      <c r="S15" s="15">
        <v>1.15E-2</v>
      </c>
      <c r="T15" s="7">
        <v>0.15140000000000001</v>
      </c>
      <c r="U15" s="23">
        <v>3.0999999999999999E-3</v>
      </c>
      <c r="V15" s="23">
        <v>0.14510000000000001</v>
      </c>
      <c r="W15" s="15">
        <v>1.7399999999999999E-2</v>
      </c>
      <c r="X15" s="7">
        <v>0.155</v>
      </c>
      <c r="Y15" s="23">
        <v>3.8E-3</v>
      </c>
      <c r="Z15" s="24">
        <v>0.14760000000000001</v>
      </c>
      <c r="AE15" s="3"/>
    </row>
    <row r="16" spans="2:31" x14ac:dyDescent="0.25">
      <c r="B16" s="9" t="s">
        <v>20</v>
      </c>
      <c r="C16" s="15">
        <v>1E-4</v>
      </c>
      <c r="D16" s="7">
        <v>2.9999999999999997E-4</v>
      </c>
      <c r="E16" s="23">
        <v>0</v>
      </c>
      <c r="F16" s="23">
        <v>2.9999999999999997E-4</v>
      </c>
      <c r="G16" s="15">
        <v>0</v>
      </c>
      <c r="H16" s="7">
        <v>2.9999999999999997E-4</v>
      </c>
      <c r="I16" s="23">
        <v>0</v>
      </c>
      <c r="J16" s="23">
        <v>4.0000000000000002E-4</v>
      </c>
      <c r="K16" s="15">
        <v>0</v>
      </c>
      <c r="L16" s="7">
        <v>2.9999999999999997E-4</v>
      </c>
      <c r="M16" s="23">
        <v>1E-4</v>
      </c>
      <c r="N16" s="23">
        <v>4.0000000000000002E-4</v>
      </c>
      <c r="O16" s="15">
        <v>0</v>
      </c>
      <c r="P16" s="7">
        <v>4.0000000000000002E-4</v>
      </c>
      <c r="Q16" s="23">
        <v>0</v>
      </c>
      <c r="R16" s="23">
        <v>2.9999999999999997E-4</v>
      </c>
      <c r="S16" s="15">
        <v>0</v>
      </c>
      <c r="T16" s="7">
        <v>4.0000000000000002E-4</v>
      </c>
      <c r="U16" s="23">
        <v>1E-4</v>
      </c>
      <c r="V16" s="23">
        <v>5.0000000000000001E-4</v>
      </c>
      <c r="W16" s="15">
        <v>0</v>
      </c>
      <c r="X16" s="7">
        <v>5.0000000000000001E-4</v>
      </c>
      <c r="Y16" s="23">
        <v>2.0000000000000001E-4</v>
      </c>
      <c r="Z16" s="24">
        <v>6.9999999999999999E-4</v>
      </c>
      <c r="AE16" s="3"/>
    </row>
    <row r="17" spans="2:31" x14ac:dyDescent="0.25">
      <c r="B17" s="9" t="s">
        <v>21</v>
      </c>
      <c r="C17" s="15">
        <v>-4.7000000000000002E-3</v>
      </c>
      <c r="D17" s="7">
        <v>-1E-3</v>
      </c>
      <c r="E17" s="23">
        <v>8.0000000000000004E-4</v>
      </c>
      <c r="F17" s="23">
        <v>-1.4E-3</v>
      </c>
      <c r="G17" s="15">
        <v>-5.0000000000000001E-4</v>
      </c>
      <c r="H17" s="7">
        <v>-3.3E-3</v>
      </c>
      <c r="I17" s="23">
        <v>6.7999999999999996E-3</v>
      </c>
      <c r="J17" s="23">
        <v>3.2000000000000002E-3</v>
      </c>
      <c r="K17" s="15">
        <v>-2.9999999999999997E-4</v>
      </c>
      <c r="L17" s="7">
        <v>2.7000000000000001E-3</v>
      </c>
      <c r="M17" s="23">
        <v>1.2999999999999999E-3</v>
      </c>
      <c r="N17" s="23">
        <v>5.9999999999999995E-4</v>
      </c>
      <c r="O17" s="15">
        <v>2.2000000000000001E-3</v>
      </c>
      <c r="P17" s="7">
        <v>3.3E-3</v>
      </c>
      <c r="Q17" s="23">
        <v>3.5000000000000001E-3</v>
      </c>
      <c r="R17" s="23">
        <v>6.4000000000000003E-3</v>
      </c>
      <c r="S17" s="15">
        <v>-4.1999999999999997E-3</v>
      </c>
      <c r="T17" s="7">
        <v>-1E-3</v>
      </c>
      <c r="U17" s="23">
        <v>7.7999999999999996E-3</v>
      </c>
      <c r="V17" s="23">
        <v>4.7000000000000002E-3</v>
      </c>
      <c r="W17" s="15">
        <v>-8.9999999999999998E-4</v>
      </c>
      <c r="X17" s="7">
        <v>1.5E-3</v>
      </c>
      <c r="Y17" s="23">
        <v>5.5999999999999999E-3</v>
      </c>
      <c r="Z17" s="24">
        <v>4.7999999999999996E-3</v>
      </c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2.0000000000000001E-4</v>
      </c>
      <c r="K18" s="15">
        <v>0</v>
      </c>
      <c r="L18" s="7">
        <v>1E-4</v>
      </c>
      <c r="M18" s="23">
        <v>-1E-4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>
        <v>0</v>
      </c>
      <c r="V18" s="23">
        <v>0</v>
      </c>
      <c r="W18" s="15">
        <v>0</v>
      </c>
      <c r="X18" s="7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15">
        <v>0</v>
      </c>
      <c r="D19" s="7">
        <v>5.4000000000000003E-3</v>
      </c>
      <c r="E19" s="23">
        <v>0</v>
      </c>
      <c r="F19" s="23">
        <v>4.4999999999999997E-3</v>
      </c>
      <c r="G19" s="15">
        <v>0</v>
      </c>
      <c r="H19" s="7">
        <v>4.4999999999999997E-3</v>
      </c>
      <c r="I19" s="23">
        <v>0</v>
      </c>
      <c r="J19" s="23">
        <v>4.4000000000000003E-3</v>
      </c>
      <c r="K19" s="15">
        <v>0</v>
      </c>
      <c r="L19" s="7">
        <v>4.4000000000000003E-3</v>
      </c>
      <c r="M19" s="23">
        <v>0</v>
      </c>
      <c r="N19" s="23">
        <v>4.4000000000000003E-3</v>
      </c>
      <c r="O19" s="15">
        <v>0</v>
      </c>
      <c r="P19" s="7">
        <v>4.4000000000000003E-3</v>
      </c>
      <c r="Q19" s="23">
        <v>0</v>
      </c>
      <c r="R19" s="23">
        <v>4.4000000000000003E-3</v>
      </c>
      <c r="S19" s="15">
        <v>0</v>
      </c>
      <c r="T19" s="7">
        <v>4.3E-3</v>
      </c>
      <c r="U19" s="23">
        <v>0</v>
      </c>
      <c r="V19" s="23">
        <v>4.1999999999999997E-3</v>
      </c>
      <c r="W19" s="15">
        <v>0</v>
      </c>
      <c r="X19" s="7">
        <v>3.5000000000000001E-3</v>
      </c>
      <c r="Y19" s="23">
        <v>0</v>
      </c>
      <c r="Z19" s="24">
        <v>3.5000000000000001E-3</v>
      </c>
    </row>
    <row r="20" spans="2:31" x14ac:dyDescent="0.25">
      <c r="B20" s="9" t="s">
        <v>24</v>
      </c>
      <c r="C20" s="15">
        <v>0</v>
      </c>
      <c r="D20" s="7">
        <v>3.2000000000000002E-3</v>
      </c>
      <c r="E20" s="23">
        <v>0</v>
      </c>
      <c r="F20" s="23">
        <v>3.3999999999999998E-3</v>
      </c>
      <c r="G20" s="15">
        <v>0</v>
      </c>
      <c r="H20" s="7">
        <v>3.5999999999999999E-3</v>
      </c>
      <c r="I20" s="23">
        <v>0</v>
      </c>
      <c r="J20" s="23">
        <v>3.5999999999999999E-3</v>
      </c>
      <c r="K20" s="15">
        <v>0</v>
      </c>
      <c r="L20" s="7">
        <v>4.1000000000000003E-3</v>
      </c>
      <c r="M20" s="23">
        <v>0</v>
      </c>
      <c r="N20" s="23">
        <v>4.3E-3</v>
      </c>
      <c r="O20" s="15">
        <v>0</v>
      </c>
      <c r="P20" s="7">
        <v>4.4000000000000003E-3</v>
      </c>
      <c r="Q20" s="23">
        <v>0</v>
      </c>
      <c r="R20" s="23">
        <v>4.5999999999999999E-3</v>
      </c>
      <c r="S20" s="15">
        <v>0</v>
      </c>
      <c r="T20" s="7">
        <v>4.8999999999999998E-3</v>
      </c>
      <c r="U20" s="23">
        <v>0</v>
      </c>
      <c r="V20" s="23">
        <v>5.4999999999999997E-3</v>
      </c>
      <c r="W20" s="15">
        <v>0</v>
      </c>
      <c r="X20" s="7">
        <v>5.8999999999999999E-3</v>
      </c>
      <c r="Y20" s="23">
        <v>0</v>
      </c>
      <c r="Z20" s="24">
        <v>6.1000000000000004E-3</v>
      </c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>
        <v>0</v>
      </c>
      <c r="V21" s="23">
        <v>0</v>
      </c>
      <c r="W21" s="15">
        <v>0</v>
      </c>
      <c r="X21" s="7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>
        <v>0</v>
      </c>
      <c r="V22" s="23">
        <v>0</v>
      </c>
      <c r="W22" s="15">
        <v>0</v>
      </c>
      <c r="X22" s="7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>
        <v>0</v>
      </c>
      <c r="V23" s="23">
        <v>0</v>
      </c>
      <c r="W23" s="15">
        <v>0</v>
      </c>
      <c r="X23" s="7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15">
        <v>0</v>
      </c>
      <c r="D24" s="7">
        <v>-2.9999999999999997E-4</v>
      </c>
      <c r="E24" s="23">
        <v>0</v>
      </c>
      <c r="F24" s="23">
        <v>0</v>
      </c>
      <c r="G24" s="15">
        <v>0</v>
      </c>
      <c r="H24" s="7">
        <v>-4.0000000000000002E-4</v>
      </c>
      <c r="I24" s="23">
        <v>0</v>
      </c>
      <c r="J24" s="23">
        <v>3.0000000000000001E-3</v>
      </c>
      <c r="K24" s="15">
        <v>0</v>
      </c>
      <c r="L24" s="7">
        <v>-2.9999999999999997E-4</v>
      </c>
      <c r="M24" s="23">
        <v>0</v>
      </c>
      <c r="N24" s="23">
        <v>-4.0000000000000002E-4</v>
      </c>
      <c r="O24" s="15">
        <v>0</v>
      </c>
      <c r="P24" s="7">
        <v>4.0000000000000002E-4</v>
      </c>
      <c r="Q24" s="23">
        <v>0</v>
      </c>
      <c r="R24" s="23">
        <v>-2.9999999999999997E-4</v>
      </c>
      <c r="S24" s="15">
        <v>0</v>
      </c>
      <c r="T24" s="7">
        <v>2.9999999999999997E-4</v>
      </c>
      <c r="U24" s="23">
        <v>0</v>
      </c>
      <c r="V24" s="23">
        <v>0</v>
      </c>
      <c r="W24" s="15">
        <v>0</v>
      </c>
      <c r="X24" s="7">
        <v>5.9999999999999995E-4</v>
      </c>
      <c r="Y24" s="23">
        <v>0</v>
      </c>
      <c r="Z24" s="24">
        <v>6.9999999999999999E-4</v>
      </c>
    </row>
    <row r="25" spans="2:31" x14ac:dyDescent="0.25">
      <c r="B25" s="10" t="s">
        <v>29</v>
      </c>
      <c r="C25" s="11">
        <f t="shared" ref="C25:H25" si="0">SUBTOTAL(109,C6:C24)</f>
        <v>1.2799999999999999E-2</v>
      </c>
      <c r="D25" s="12">
        <f t="shared" si="0"/>
        <v>1</v>
      </c>
      <c r="E25" s="25">
        <f t="shared" si="0"/>
        <v>8.8000000000000005E-3</v>
      </c>
      <c r="F25" s="52">
        <f t="shared" si="0"/>
        <v>1</v>
      </c>
      <c r="G25" s="11">
        <f t="shared" si="0"/>
        <v>1.6199999999999999E-2</v>
      </c>
      <c r="H25" s="12">
        <f t="shared" si="0"/>
        <v>1</v>
      </c>
      <c r="I25" s="25">
        <f t="shared" ref="I25:N25" si="1">SUBTOTAL(109,I6:I24)</f>
        <v>1.7499999999999998E-2</v>
      </c>
      <c r="J25" s="26">
        <f t="shared" si="1"/>
        <v>0.99999999999999989</v>
      </c>
      <c r="K25" s="11">
        <f t="shared" si="1"/>
        <v>1.7599999999999998E-2</v>
      </c>
      <c r="L25" s="12">
        <f t="shared" si="1"/>
        <v>1.0000000000000002</v>
      </c>
      <c r="M25" s="25">
        <f t="shared" si="1"/>
        <v>1.26E-2</v>
      </c>
      <c r="N25" s="26">
        <f t="shared" si="1"/>
        <v>1</v>
      </c>
      <c r="O25" s="11">
        <f t="shared" ref="O25:T25" si="2">SUBTOTAL(109,O6:O24)</f>
        <v>3.9000000000000003E-3</v>
      </c>
      <c r="P25" s="12">
        <f t="shared" si="2"/>
        <v>0.99999999999999978</v>
      </c>
      <c r="Q25" s="25">
        <f t="shared" si="2"/>
        <v>1.1200000000000002E-2</v>
      </c>
      <c r="R25" s="26">
        <f t="shared" si="2"/>
        <v>1</v>
      </c>
      <c r="S25" s="11">
        <f t="shared" si="2"/>
        <v>2.4500000000000001E-2</v>
      </c>
      <c r="T25" s="12">
        <f t="shared" si="2"/>
        <v>1</v>
      </c>
      <c r="U25" s="25">
        <f t="shared" ref="U25:Z25" si="3">SUBTOTAL(109,U6:U24)</f>
        <v>2.6299999999999997E-2</v>
      </c>
      <c r="V25" s="26">
        <f t="shared" si="3"/>
        <v>1</v>
      </c>
      <c r="W25" s="11">
        <f t="shared" si="3"/>
        <v>1.8799999999999997E-2</v>
      </c>
      <c r="X25" s="12">
        <f t="shared" si="3"/>
        <v>1</v>
      </c>
      <c r="Y25" s="25">
        <f t="shared" si="3"/>
        <v>1.7500000000000002E-2</v>
      </c>
      <c r="Z25" s="26">
        <f t="shared" si="3"/>
        <v>1</v>
      </c>
    </row>
    <row r="26" spans="2:31" x14ac:dyDescent="0.25">
      <c r="B26" s="31" t="s">
        <v>35</v>
      </c>
      <c r="C26" s="51">
        <v>21123.5</v>
      </c>
      <c r="D26" s="20"/>
      <c r="E26" s="53">
        <v>14849.14</v>
      </c>
      <c r="F26" s="20"/>
      <c r="G26" s="51">
        <v>26979.17</v>
      </c>
      <c r="H26" s="20"/>
      <c r="I26" s="53">
        <v>29559.65</v>
      </c>
      <c r="J26" s="20"/>
      <c r="K26" s="51">
        <v>29967.37</v>
      </c>
      <c r="L26" s="20"/>
      <c r="M26" s="53">
        <v>21686.54</v>
      </c>
      <c r="N26" s="20"/>
      <c r="O26" s="51">
        <v>6819.5</v>
      </c>
      <c r="P26" s="20"/>
      <c r="Q26" s="53">
        <v>19335.87</v>
      </c>
      <c r="R26" s="20"/>
      <c r="S26" s="51">
        <v>42462.97</v>
      </c>
      <c r="T26" s="20"/>
      <c r="U26" s="53">
        <v>46673.61</v>
      </c>
      <c r="V26" s="20"/>
      <c r="W26" s="51">
        <v>34111.4</v>
      </c>
      <c r="X26" s="20"/>
      <c r="Y26" s="53">
        <v>32134.639999999999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4.1000000000000003E-3</v>
      </c>
      <c r="D28" s="16">
        <v>0.69020000000000004</v>
      </c>
      <c r="E28" s="27">
        <v>1E-4</v>
      </c>
      <c r="F28" s="28">
        <v>0.68700000000000006</v>
      </c>
      <c r="G28" s="15">
        <v>6.7000000000000002E-3</v>
      </c>
      <c r="H28" s="16">
        <v>0.69679999999999997</v>
      </c>
      <c r="I28" s="27">
        <v>1.2500000000000001E-2</v>
      </c>
      <c r="J28" s="28">
        <v>0.69540000000000002</v>
      </c>
      <c r="K28" s="15">
        <v>9.2999999999999992E-3</v>
      </c>
      <c r="L28" s="16">
        <v>0.69440000000000002</v>
      </c>
      <c r="M28" s="27">
        <v>2.3999999999999998E-3</v>
      </c>
      <c r="N28" s="28">
        <v>0.69269999999999998</v>
      </c>
      <c r="O28" s="15">
        <v>3.5000000000000001E-3</v>
      </c>
      <c r="P28" s="16">
        <v>0.69540000000000002</v>
      </c>
      <c r="Q28" s="27">
        <v>1.01E-2</v>
      </c>
      <c r="R28" s="28">
        <v>0.69610000000000005</v>
      </c>
      <c r="S28" s="15">
        <v>2.4500000000000001E-2</v>
      </c>
      <c r="T28" s="16">
        <v>0.70760000000000001</v>
      </c>
      <c r="U28" s="27">
        <v>1.11E-2</v>
      </c>
      <c r="V28" s="28">
        <v>0.69489999999999996</v>
      </c>
      <c r="W28" s="15">
        <v>4.7000000000000002E-3</v>
      </c>
      <c r="X28" s="16">
        <v>0.69359999999999999</v>
      </c>
      <c r="Y28" s="27">
        <v>9.4999999999999998E-3</v>
      </c>
      <c r="Z28" s="28">
        <v>0.7036</v>
      </c>
    </row>
    <row r="29" spans="2:31" x14ac:dyDescent="0.25">
      <c r="B29" s="9" t="s">
        <v>31</v>
      </c>
      <c r="C29" s="7">
        <v>8.6999999999999994E-3</v>
      </c>
      <c r="D29" s="8">
        <v>0.30980000000000002</v>
      </c>
      <c r="E29" s="23">
        <v>8.6999999999999994E-3</v>
      </c>
      <c r="F29" s="24">
        <v>0.313</v>
      </c>
      <c r="G29" s="7">
        <v>9.4999999999999998E-3</v>
      </c>
      <c r="H29" s="8">
        <v>0.30320000000000003</v>
      </c>
      <c r="I29" s="23">
        <v>5.0000000000000001E-3</v>
      </c>
      <c r="J29" s="24">
        <v>0.30459999999999998</v>
      </c>
      <c r="K29" s="7">
        <v>8.3000000000000001E-3</v>
      </c>
      <c r="L29" s="8">
        <v>0.30559999999999998</v>
      </c>
      <c r="M29" s="23">
        <v>1.0200000000000001E-2</v>
      </c>
      <c r="N29" s="24">
        <v>0.30730000000000002</v>
      </c>
      <c r="O29" s="7">
        <v>4.0000000000000002E-4</v>
      </c>
      <c r="P29" s="8">
        <v>0.30459999999999998</v>
      </c>
      <c r="Q29" s="23">
        <v>1.1000000000000001E-3</v>
      </c>
      <c r="R29" s="24">
        <v>0.3039</v>
      </c>
      <c r="S29" s="7">
        <v>0</v>
      </c>
      <c r="T29" s="8">
        <v>0.29239999999999999</v>
      </c>
      <c r="U29" s="23">
        <v>1.52E-2</v>
      </c>
      <c r="V29" s="24">
        <v>0.30509999999999998</v>
      </c>
      <c r="W29" s="7">
        <v>1.41E-2</v>
      </c>
      <c r="X29" s="8">
        <v>0.30640000000000001</v>
      </c>
      <c r="Y29" s="23">
        <v>8.0000000000000002E-3</v>
      </c>
      <c r="Z29" s="24">
        <v>0.2964</v>
      </c>
    </row>
    <row r="30" spans="2:31" x14ac:dyDescent="0.25">
      <c r="B30" s="10" t="s">
        <v>29</v>
      </c>
      <c r="C30" s="11">
        <f t="shared" ref="C30:H30" si="4">C28+C29</f>
        <v>1.2799999999999999E-2</v>
      </c>
      <c r="D30" s="12">
        <f t="shared" si="4"/>
        <v>1</v>
      </c>
      <c r="E30" s="25">
        <f t="shared" si="4"/>
        <v>8.7999999999999988E-3</v>
      </c>
      <c r="F30" s="26">
        <f t="shared" si="4"/>
        <v>1</v>
      </c>
      <c r="G30" s="11">
        <f t="shared" si="4"/>
        <v>1.6199999999999999E-2</v>
      </c>
      <c r="H30" s="12">
        <f t="shared" si="4"/>
        <v>1</v>
      </c>
      <c r="I30" s="25">
        <f t="shared" ref="I30:N30" si="5">I28+I29</f>
        <v>1.7500000000000002E-2</v>
      </c>
      <c r="J30" s="26">
        <f t="shared" si="5"/>
        <v>1</v>
      </c>
      <c r="K30" s="11">
        <f t="shared" si="5"/>
        <v>1.7599999999999998E-2</v>
      </c>
      <c r="L30" s="12">
        <f t="shared" si="5"/>
        <v>1</v>
      </c>
      <c r="M30" s="25">
        <f t="shared" si="5"/>
        <v>1.26E-2</v>
      </c>
      <c r="N30" s="26">
        <f t="shared" si="5"/>
        <v>1</v>
      </c>
      <c r="O30" s="11">
        <f t="shared" ref="O30:T30" si="6">O28+O29</f>
        <v>3.9000000000000003E-3</v>
      </c>
      <c r="P30" s="12">
        <f t="shared" si="6"/>
        <v>1</v>
      </c>
      <c r="Q30" s="25">
        <f t="shared" si="6"/>
        <v>1.12E-2</v>
      </c>
      <c r="R30" s="26">
        <f t="shared" si="6"/>
        <v>1</v>
      </c>
      <c r="S30" s="11">
        <f t="shared" si="6"/>
        <v>2.4500000000000001E-2</v>
      </c>
      <c r="T30" s="12">
        <f t="shared" si="6"/>
        <v>1</v>
      </c>
      <c r="U30" s="25">
        <f t="shared" ref="U30:Z30" si="7">U28+U29</f>
        <v>2.63E-2</v>
      </c>
      <c r="V30" s="26">
        <f t="shared" si="7"/>
        <v>1</v>
      </c>
      <c r="W30" s="11">
        <f t="shared" si="7"/>
        <v>1.8800000000000001E-2</v>
      </c>
      <c r="X30" s="12">
        <f t="shared" si="7"/>
        <v>1</v>
      </c>
      <c r="Y30" s="25">
        <f t="shared" si="7"/>
        <v>1.7500000000000002E-2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1.0699999999999999E-2</v>
      </c>
      <c r="D32" s="16">
        <v>0.83599999999999997</v>
      </c>
      <c r="E32" s="27">
        <v>4.7000000000000002E-3</v>
      </c>
      <c r="F32" s="28">
        <v>0.83709999999999996</v>
      </c>
      <c r="G32" s="15">
        <v>1.4200000000000001E-2</v>
      </c>
      <c r="H32" s="16">
        <v>0.83909999999999996</v>
      </c>
      <c r="I32" s="27">
        <v>1.38E-2</v>
      </c>
      <c r="J32" s="28">
        <v>0.83930000000000005</v>
      </c>
      <c r="K32" s="15">
        <v>6.0000000000000001E-3</v>
      </c>
      <c r="L32" s="16">
        <v>0.82779999999999998</v>
      </c>
      <c r="M32" s="27">
        <v>6.7999999999999996E-3</v>
      </c>
      <c r="N32" s="28">
        <v>0.82950000000000002</v>
      </c>
      <c r="O32" s="15">
        <v>1.5E-3</v>
      </c>
      <c r="P32" s="16">
        <v>0.82609999999999995</v>
      </c>
      <c r="Q32" s="27">
        <v>1.04E-2</v>
      </c>
      <c r="R32" s="28">
        <v>0.82730000000000004</v>
      </c>
      <c r="S32" s="15">
        <v>1.3599999999999999E-2</v>
      </c>
      <c r="T32" s="16">
        <v>0.82630000000000003</v>
      </c>
      <c r="U32" s="27">
        <v>1.9599999999999999E-2</v>
      </c>
      <c r="V32" s="28">
        <v>0.83040000000000003</v>
      </c>
      <c r="W32" s="15">
        <v>8.9999999999999998E-4</v>
      </c>
      <c r="X32" s="16">
        <v>0.82140000000000002</v>
      </c>
      <c r="Y32" s="27">
        <v>1.1299999999999999E-2</v>
      </c>
      <c r="Z32" s="28">
        <v>0.82830000000000004</v>
      </c>
    </row>
    <row r="33" spans="2:26" x14ac:dyDescent="0.25">
      <c r="B33" s="9" t="s">
        <v>33</v>
      </c>
      <c r="C33" s="7">
        <v>2.0999999999999999E-3</v>
      </c>
      <c r="D33" s="8">
        <v>0.16400000000000001</v>
      </c>
      <c r="E33" s="23">
        <v>4.1000000000000003E-3</v>
      </c>
      <c r="F33" s="24">
        <v>0.16289999999999999</v>
      </c>
      <c r="G33" s="7">
        <v>2E-3</v>
      </c>
      <c r="H33" s="8">
        <v>0.16089999999999999</v>
      </c>
      <c r="I33" s="23">
        <v>3.7000000000000002E-3</v>
      </c>
      <c r="J33" s="24">
        <v>0.16070000000000001</v>
      </c>
      <c r="K33" s="7">
        <v>1.1599999999999999E-2</v>
      </c>
      <c r="L33" s="8">
        <v>0.17219999999999999</v>
      </c>
      <c r="M33" s="23">
        <v>5.7999999999999996E-3</v>
      </c>
      <c r="N33" s="24">
        <v>0.17050000000000001</v>
      </c>
      <c r="O33" s="7">
        <v>2.3999999999999998E-3</v>
      </c>
      <c r="P33" s="8">
        <v>0.1739</v>
      </c>
      <c r="Q33" s="23">
        <v>8.0000000000000004E-4</v>
      </c>
      <c r="R33" s="24">
        <v>0.17269999999999999</v>
      </c>
      <c r="S33" s="7">
        <v>1.09E-2</v>
      </c>
      <c r="T33" s="8">
        <v>0.17369999999999999</v>
      </c>
      <c r="U33" s="23">
        <v>6.7000000000000002E-3</v>
      </c>
      <c r="V33" s="24">
        <v>0.1696</v>
      </c>
      <c r="W33" s="7">
        <v>1.7899999999999999E-2</v>
      </c>
      <c r="X33" s="8">
        <v>0.17860000000000001</v>
      </c>
      <c r="Y33" s="23">
        <v>6.1999999999999998E-3</v>
      </c>
      <c r="Z33" s="24">
        <v>0.17169999999999999</v>
      </c>
    </row>
    <row r="34" spans="2:26" x14ac:dyDescent="0.25">
      <c r="B34" s="32" t="s">
        <v>29</v>
      </c>
      <c r="C34" s="33">
        <f t="shared" ref="C34:H34" si="8">C32+C33</f>
        <v>1.2799999999999999E-2</v>
      </c>
      <c r="D34" s="34">
        <f t="shared" si="8"/>
        <v>1</v>
      </c>
      <c r="E34" s="35">
        <f t="shared" si="8"/>
        <v>8.8000000000000005E-3</v>
      </c>
      <c r="F34" s="36">
        <f t="shared" si="8"/>
        <v>1</v>
      </c>
      <c r="G34" s="33">
        <f t="shared" si="8"/>
        <v>1.6199999999999999E-2</v>
      </c>
      <c r="H34" s="34">
        <f t="shared" si="8"/>
        <v>1</v>
      </c>
      <c r="I34" s="35">
        <f t="shared" ref="I34:N34" si="9">I32+I33</f>
        <v>1.7500000000000002E-2</v>
      </c>
      <c r="J34" s="36">
        <f t="shared" si="9"/>
        <v>1</v>
      </c>
      <c r="K34" s="33">
        <f t="shared" si="9"/>
        <v>1.7599999999999998E-2</v>
      </c>
      <c r="L34" s="34">
        <f t="shared" si="9"/>
        <v>1</v>
      </c>
      <c r="M34" s="35">
        <f t="shared" si="9"/>
        <v>1.26E-2</v>
      </c>
      <c r="N34" s="36">
        <f t="shared" si="9"/>
        <v>1</v>
      </c>
      <c r="O34" s="33">
        <f t="shared" ref="O34:T34" si="10">O32+O33</f>
        <v>3.8999999999999998E-3</v>
      </c>
      <c r="P34" s="34">
        <f t="shared" si="10"/>
        <v>1</v>
      </c>
      <c r="Q34" s="35">
        <f t="shared" si="10"/>
        <v>1.12E-2</v>
      </c>
      <c r="R34" s="36">
        <f t="shared" si="10"/>
        <v>1</v>
      </c>
      <c r="S34" s="33">
        <f t="shared" si="10"/>
        <v>2.4500000000000001E-2</v>
      </c>
      <c r="T34" s="34">
        <f t="shared" si="10"/>
        <v>1</v>
      </c>
      <c r="U34" s="35">
        <f t="shared" ref="U34:Z34" si="11">U32+U33</f>
        <v>2.63E-2</v>
      </c>
      <c r="V34" s="36">
        <f t="shared" si="11"/>
        <v>1</v>
      </c>
      <c r="W34" s="33">
        <f t="shared" si="11"/>
        <v>1.8800000000000001E-2</v>
      </c>
      <c r="X34" s="34">
        <f t="shared" si="11"/>
        <v>1</v>
      </c>
      <c r="Y34" s="35">
        <f t="shared" si="11"/>
        <v>1.7499999999999998E-2</v>
      </c>
      <c r="Z34" s="36">
        <f t="shared" si="11"/>
        <v>1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4.8899999999999996E-4</v>
      </c>
      <c r="D37" s="7">
        <v>6.9800000000000001E-2</v>
      </c>
      <c r="E37" s="23">
        <v>1.12E-4</v>
      </c>
      <c r="F37" s="23">
        <v>6.8900000000000003E-2</v>
      </c>
      <c r="G37" s="7">
        <v>-1.2300000000000001E-4</v>
      </c>
      <c r="H37" s="7">
        <v>6.9599999999999995E-2</v>
      </c>
      <c r="I37" s="23">
        <v>-1.66E-3</v>
      </c>
      <c r="J37" s="23">
        <v>8.4000000000000005E-2</v>
      </c>
    </row>
    <row r="38" spans="2:26" x14ac:dyDescent="0.25">
      <c r="B38" s="9" t="s">
        <v>3</v>
      </c>
      <c r="C38" s="7">
        <v>-1.12E-4</v>
      </c>
      <c r="D38" s="7">
        <v>0.2772</v>
      </c>
      <c r="E38" s="23">
        <v>9.6699999999999998E-4</v>
      </c>
      <c r="F38" s="23">
        <v>0.26879999999999998</v>
      </c>
      <c r="G38" s="7">
        <v>3.6579999999999998E-3</v>
      </c>
      <c r="H38" s="7">
        <v>0.26219999999999999</v>
      </c>
      <c r="I38" s="23">
        <v>5.4879999999999998E-3</v>
      </c>
      <c r="J38" s="23">
        <v>0.25180000000000002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>
        <v>0</v>
      </c>
      <c r="J39" s="23">
        <v>4.0000000000000002E-4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8.0000000000000004E-4</v>
      </c>
      <c r="G40" s="7">
        <v>1.9999999999999999E-6</v>
      </c>
      <c r="H40" s="7">
        <v>8.0000000000000004E-4</v>
      </c>
      <c r="I40" s="23">
        <v>3.0000000000000001E-6</v>
      </c>
      <c r="J40" s="23">
        <v>0</v>
      </c>
    </row>
    <row r="41" spans="2:26" x14ac:dyDescent="0.25">
      <c r="B41" s="9" t="s">
        <v>9</v>
      </c>
      <c r="C41" s="7">
        <v>3.003E-3</v>
      </c>
      <c r="D41" s="7">
        <v>0.13139999999999999</v>
      </c>
      <c r="E41" s="23">
        <v>5.6499999999999996E-3</v>
      </c>
      <c r="F41" s="23">
        <v>0.12920000000000001</v>
      </c>
      <c r="G41" s="7">
        <v>7.8670000000000007E-3</v>
      </c>
      <c r="H41" s="7">
        <v>0.12889999999999999</v>
      </c>
      <c r="I41" s="23">
        <v>9.2359999999999994E-3</v>
      </c>
      <c r="J41" s="23">
        <v>0.13</v>
      </c>
    </row>
    <row r="42" spans="2:26" x14ac:dyDescent="0.25">
      <c r="B42" s="9" t="s">
        <v>11</v>
      </c>
      <c r="C42" s="7">
        <v>1.2639999999999999E-3</v>
      </c>
      <c r="D42" s="7">
        <v>1.41E-2</v>
      </c>
      <c r="E42" s="23">
        <v>1.5759999999999999E-3</v>
      </c>
      <c r="F42" s="23">
        <v>1.4500000000000001E-2</v>
      </c>
      <c r="G42" s="7">
        <v>2.0530000000000001E-3</v>
      </c>
      <c r="H42" s="7">
        <v>1.5900000000000001E-2</v>
      </c>
      <c r="I42" s="23">
        <v>2.2720000000000001E-3</v>
      </c>
      <c r="J42" s="23">
        <v>1.4800000000000001E-2</v>
      </c>
    </row>
    <row r="43" spans="2:26" x14ac:dyDescent="0.25">
      <c r="B43" s="9" t="s">
        <v>13</v>
      </c>
      <c r="C43" s="7">
        <v>1.2248E-2</v>
      </c>
      <c r="D43" s="7">
        <v>0.16539999999999999</v>
      </c>
      <c r="E43" s="23">
        <v>2.5950000000000001E-2</v>
      </c>
      <c r="F43" s="23">
        <v>0.17100000000000001</v>
      </c>
      <c r="G43" s="7">
        <v>5.3240000000000003E-2</v>
      </c>
      <c r="H43" s="7">
        <v>0.18909999999999999</v>
      </c>
      <c r="I43" s="23">
        <v>7.4198E-2</v>
      </c>
      <c r="J43" s="23">
        <v>0.18310000000000001</v>
      </c>
    </row>
    <row r="44" spans="2:26" x14ac:dyDescent="0.25">
      <c r="B44" s="46" t="s">
        <v>45</v>
      </c>
      <c r="C44" s="7">
        <v>1.1528E-2</v>
      </c>
      <c r="D44" s="7">
        <v>0.17810000000000001</v>
      </c>
      <c r="E44" s="23">
        <v>1.7696E-2</v>
      </c>
      <c r="F44" s="23">
        <v>0.1721</v>
      </c>
      <c r="G44" s="7">
        <v>1.2899000000000001E-2</v>
      </c>
      <c r="H44" s="7">
        <v>0.1583</v>
      </c>
      <c r="I44" s="23">
        <v>1.7197E-2</v>
      </c>
      <c r="J44" s="23">
        <v>0.15870000000000001</v>
      </c>
    </row>
    <row r="45" spans="2:26" x14ac:dyDescent="0.25">
      <c r="B45" s="9" t="s">
        <v>16</v>
      </c>
      <c r="C45" s="7">
        <v>5.5900000000000004E-4</v>
      </c>
      <c r="D45" s="7">
        <v>1.35E-2</v>
      </c>
      <c r="E45" s="23">
        <v>7.0899999999999999E-4</v>
      </c>
      <c r="F45" s="23">
        <v>1.5900000000000001E-2</v>
      </c>
      <c r="G45" s="7">
        <v>1.9999999999999999E-6</v>
      </c>
      <c r="H45" s="7">
        <v>1.49E-2</v>
      </c>
      <c r="I45" s="23">
        <v>-4.46E-4</v>
      </c>
      <c r="J45" s="23">
        <v>1.38E-2</v>
      </c>
    </row>
    <row r="46" spans="2:26" x14ac:dyDescent="0.25">
      <c r="B46" s="9" t="s">
        <v>18</v>
      </c>
      <c r="C46" s="7">
        <v>1.3098E-2</v>
      </c>
      <c r="D46" s="7">
        <v>0.14580000000000001</v>
      </c>
      <c r="E46" s="23">
        <v>2.9848E-2</v>
      </c>
      <c r="F46" s="23">
        <v>0.14949999999999999</v>
      </c>
      <c r="G46" s="7">
        <v>4.2139000000000003E-2</v>
      </c>
      <c r="H46" s="7">
        <v>0.15140000000000001</v>
      </c>
      <c r="I46" s="23">
        <v>6.7628999999999995E-2</v>
      </c>
      <c r="J46" s="23">
        <v>0.14760000000000001</v>
      </c>
    </row>
    <row r="47" spans="2:26" x14ac:dyDescent="0.25">
      <c r="B47" s="9" t="s">
        <v>20</v>
      </c>
      <c r="C47" s="7">
        <v>1.5899999999999999E-4</v>
      </c>
      <c r="D47" s="7">
        <v>2.9999999999999997E-4</v>
      </c>
      <c r="E47" s="23">
        <v>2.41E-4</v>
      </c>
      <c r="F47" s="23">
        <v>4.0000000000000002E-4</v>
      </c>
      <c r="G47" s="7">
        <v>2.3900000000000001E-4</v>
      </c>
      <c r="H47" s="7">
        <v>4.0000000000000002E-4</v>
      </c>
      <c r="I47" s="23">
        <v>5.5199999999999997E-4</v>
      </c>
      <c r="J47" s="23">
        <v>6.9999999999999999E-4</v>
      </c>
    </row>
    <row r="48" spans="2:26" x14ac:dyDescent="0.25">
      <c r="B48" s="9" t="s">
        <v>21</v>
      </c>
      <c r="C48" s="7">
        <v>-4.3899999999999998E-3</v>
      </c>
      <c r="D48" s="7">
        <v>-3.3E-3</v>
      </c>
      <c r="E48" s="23">
        <v>3.4320000000000002E-3</v>
      </c>
      <c r="F48" s="23">
        <v>5.9999999999999995E-4</v>
      </c>
      <c r="G48" s="7">
        <v>4.8589999999999996E-3</v>
      </c>
      <c r="H48" s="7">
        <v>-1E-3</v>
      </c>
      <c r="I48" s="23">
        <v>1.7489999999999999E-2</v>
      </c>
      <c r="J48" s="23">
        <v>4.7999999999999996E-3</v>
      </c>
    </row>
    <row r="49" spans="2:10" x14ac:dyDescent="0.25">
      <c r="B49" s="9" t="s">
        <v>22</v>
      </c>
      <c r="C49" s="7">
        <v>0</v>
      </c>
      <c r="D49" s="7">
        <v>0</v>
      </c>
      <c r="E49" s="23">
        <v>-1.3999999999999999E-4</v>
      </c>
      <c r="F49" s="23">
        <v>0</v>
      </c>
      <c r="G49" s="7">
        <v>-1.8599999999999999E-4</v>
      </c>
      <c r="H49" s="7">
        <v>0</v>
      </c>
      <c r="I49" s="23">
        <v>-1.83E-4</v>
      </c>
      <c r="J49" s="23">
        <v>0</v>
      </c>
    </row>
    <row r="50" spans="2:10" x14ac:dyDescent="0.25">
      <c r="B50" s="9" t="s">
        <v>23</v>
      </c>
      <c r="C50" s="7">
        <v>7.7000000000000001E-5</v>
      </c>
      <c r="D50" s="7">
        <v>4.4999999999999997E-3</v>
      </c>
      <c r="E50" s="23">
        <v>1.26E-4</v>
      </c>
      <c r="F50" s="23">
        <v>4.4000000000000003E-3</v>
      </c>
      <c r="G50" s="7">
        <v>1.54E-4</v>
      </c>
      <c r="H50" s="7">
        <v>4.3E-3</v>
      </c>
      <c r="I50" s="23">
        <v>1.4100000000000001E-4</v>
      </c>
      <c r="J50" s="23">
        <v>3.5000000000000001E-3</v>
      </c>
    </row>
    <row r="51" spans="2:10" x14ac:dyDescent="0.25">
      <c r="B51" s="9" t="s">
        <v>24</v>
      </c>
      <c r="C51" s="7">
        <v>-1.9000000000000001E-5</v>
      </c>
      <c r="D51" s="7">
        <v>3.5999999999999999E-3</v>
      </c>
      <c r="E51" s="23">
        <v>7.9999999999999996E-6</v>
      </c>
      <c r="F51" s="23">
        <v>4.3E-3</v>
      </c>
      <c r="G51" s="7">
        <v>5.0000000000000004E-6</v>
      </c>
      <c r="H51" s="7">
        <v>4.8999999999999998E-3</v>
      </c>
      <c r="I51" s="23">
        <v>8.0000000000000007E-5</v>
      </c>
      <c r="J51" s="23">
        <v>6.1000000000000004E-3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>
        <v>0</v>
      </c>
      <c r="J52" s="23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>
        <v>0</v>
      </c>
      <c r="J53" s="23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>
        <v>0</v>
      </c>
      <c r="J54" s="23">
        <v>0</v>
      </c>
    </row>
    <row r="55" spans="2:10" x14ac:dyDescent="0.25">
      <c r="B55" s="9" t="s">
        <v>28</v>
      </c>
      <c r="C55" s="7">
        <v>2.0999999999999999E-5</v>
      </c>
      <c r="D55" s="7">
        <v>-4.0000000000000002E-4</v>
      </c>
      <c r="E55" s="23">
        <v>-1.5E-5</v>
      </c>
      <c r="F55" s="23">
        <v>-4.0000000000000002E-4</v>
      </c>
      <c r="G55" s="7">
        <v>-1.5999999999999999E-5</v>
      </c>
      <c r="H55" s="7">
        <v>2.9999999999999997E-4</v>
      </c>
      <c r="I55" s="23">
        <v>-1.7E-5</v>
      </c>
      <c r="J55" s="23">
        <v>6.9999999999999999E-4</v>
      </c>
    </row>
    <row r="56" spans="2:10" x14ac:dyDescent="0.25">
      <c r="B56" s="10" t="s">
        <v>39</v>
      </c>
      <c r="C56" s="33">
        <v>3.8248999999999998E-2</v>
      </c>
      <c r="D56" s="12">
        <f>SUBTOTAL(109,D37:D55)</f>
        <v>1</v>
      </c>
      <c r="E56" s="35">
        <v>8.8543999999999998E-2</v>
      </c>
      <c r="F56" s="26">
        <f>SUBTOTAL(109,F37:F55)</f>
        <v>1</v>
      </c>
      <c r="G56" s="33">
        <v>0.132074</v>
      </c>
      <c r="H56" s="12">
        <f>SUBTOTAL(109,H37:H55)</f>
        <v>1</v>
      </c>
      <c r="I56" s="35">
        <v>0.204512</v>
      </c>
      <c r="J56" s="26">
        <f>SUBTOTAL(109,J37:J55)</f>
        <v>1</v>
      </c>
    </row>
    <row r="57" spans="2:10" x14ac:dyDescent="0.25">
      <c r="B57" s="31" t="s">
        <v>35</v>
      </c>
      <c r="C57" s="51">
        <f t="shared" ref="C57" si="12">C26+E26+G26</f>
        <v>62951.81</v>
      </c>
      <c r="D57" s="20"/>
      <c r="E57" s="53">
        <f>C26+E26+G26+I26+K26+M26</f>
        <v>144165.37</v>
      </c>
      <c r="F57" s="20"/>
      <c r="G57" s="51">
        <f>C26+E26+G26+I26+K26+M26+O26+Q26+S26</f>
        <v>212783.71</v>
      </c>
      <c r="H57" s="20"/>
      <c r="I57" s="53">
        <f>טבלה4[[#This Row],[התרומה לתשואה ינואר-ספטמבר 2021]]+U26+W26+Y26</f>
        <v>325703.36000000004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1.0905E-2</v>
      </c>
      <c r="D59" s="16">
        <v>0.69679999999999997</v>
      </c>
      <c r="E59" s="23">
        <v>3.5719000000000001E-2</v>
      </c>
      <c r="F59" s="28">
        <v>0.69269999999999998</v>
      </c>
      <c r="G59" s="7">
        <v>7.5536000000000006E-2</v>
      </c>
      <c r="H59" s="16">
        <v>0.70760000000000001</v>
      </c>
      <c r="I59" s="23">
        <v>0.103006</v>
      </c>
      <c r="J59" s="28">
        <v>0.7036</v>
      </c>
    </row>
    <row r="60" spans="2:10" x14ac:dyDescent="0.25">
      <c r="B60" s="9" t="s">
        <v>31</v>
      </c>
      <c r="C60" s="7">
        <v>2.7149E-2</v>
      </c>
      <c r="D60" s="8">
        <v>0.30320000000000003</v>
      </c>
      <c r="E60" s="23">
        <v>5.1274E-2</v>
      </c>
      <c r="F60" s="24">
        <v>0.30730000000000002</v>
      </c>
      <c r="G60" s="7">
        <v>5.2852000000000003E-2</v>
      </c>
      <c r="H60" s="8">
        <v>0.29239999999999999</v>
      </c>
      <c r="I60" s="23">
        <v>9.2655000000000001E-2</v>
      </c>
      <c r="J60" s="24">
        <v>0.2964</v>
      </c>
    </row>
    <row r="61" spans="2:10" x14ac:dyDescent="0.25">
      <c r="B61" s="10" t="s">
        <v>39</v>
      </c>
      <c r="C61" s="33">
        <v>3.8248999999999998E-2</v>
      </c>
      <c r="D61" s="12">
        <f>D59+D60</f>
        <v>1</v>
      </c>
      <c r="E61" s="35">
        <v>8.8543999999999998E-2</v>
      </c>
      <c r="F61" s="26">
        <f>F59+F60</f>
        <v>1</v>
      </c>
      <c r="G61" s="33">
        <v>0.132074</v>
      </c>
      <c r="H61" s="12">
        <f>H59+H60</f>
        <v>1</v>
      </c>
      <c r="I61" s="35">
        <v>0.204512</v>
      </c>
      <c r="J61" s="26">
        <f>J59+J60</f>
        <v>1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2.9885999999999999E-2</v>
      </c>
      <c r="D63" s="16">
        <v>0.83909999999999996</v>
      </c>
      <c r="E63" s="23">
        <v>5.7464000000000001E-2</v>
      </c>
      <c r="F63" s="28">
        <v>0.82950000000000002</v>
      </c>
      <c r="G63" s="7">
        <v>8.4676000000000001E-2</v>
      </c>
      <c r="H63" s="16">
        <v>0.82630000000000003</v>
      </c>
      <c r="I63" s="23">
        <v>0.11949899999999999</v>
      </c>
      <c r="J63" s="28">
        <v>0.82830000000000004</v>
      </c>
    </row>
    <row r="64" spans="2:10" x14ac:dyDescent="0.25">
      <c r="B64" s="9" t="s">
        <v>33</v>
      </c>
      <c r="C64" s="7">
        <v>8.1899999999999994E-3</v>
      </c>
      <c r="D64" s="8">
        <v>0.16089999999999999</v>
      </c>
      <c r="E64" s="23">
        <v>2.9624999999999999E-2</v>
      </c>
      <c r="F64" s="24">
        <v>0.17050000000000001</v>
      </c>
      <c r="G64" s="7">
        <v>4.4094000000000001E-2</v>
      </c>
      <c r="H64" s="8">
        <v>0.17369999999999999</v>
      </c>
      <c r="I64" s="23">
        <v>7.6577000000000006E-2</v>
      </c>
      <c r="J64" s="24">
        <v>0.17169999999999999</v>
      </c>
    </row>
    <row r="65" spans="2:10" x14ac:dyDescent="0.25">
      <c r="B65" s="32" t="s">
        <v>39</v>
      </c>
      <c r="C65" s="33">
        <v>3.8248999999999998E-2</v>
      </c>
      <c r="D65" s="34">
        <f>D63+D64</f>
        <v>1</v>
      </c>
      <c r="E65" s="35">
        <v>8.8543999999999998E-2</v>
      </c>
      <c r="F65" s="36">
        <f>F63+F64</f>
        <v>1</v>
      </c>
      <c r="G65" s="33">
        <v>0.132074</v>
      </c>
      <c r="H65" s="34">
        <f>H63+H64</f>
        <v>1</v>
      </c>
      <c r="I65" s="35">
        <v>0.204512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2022-01-05T08:37:17Z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