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120" windowWidth="17040" windowHeight="10560" firstSheet="11" activeTab="1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definedNames/>
  <calcPr calcId="145621"/>
</workbook>
</file>

<file path=xl/sharedStrings.xml><?xml version="1.0" encoding="utf-8"?>
<sst xmlns="http://schemas.openxmlformats.org/spreadsheetml/2006/main" count="4736" uniqueCount="1410">
  <si>
    <t>תאריך הדיווח: 29/03/2018</t>
  </si>
  <si>
    <t>החברה המדווחת: קופ"ג תעשיה אוירית</t>
  </si>
  <si>
    <t>שם מסלול/קרן/קופה: בחירה</t>
  </si>
  <si>
    <t>מספר מסלול/קרן/קופה: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</si>
  <si>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</si>
  <si>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</si>
  <si>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</si>
  <si>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</si>
  <si>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</si>
  <si>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</si>
  <si>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</si>
  <si>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</si>
  <si>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</si>
  <si>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</si>
  <si>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</si>
  <si>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תעודות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</si>
  <si>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</si>
  <si>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</si>
  <si>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</si>
  <si>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</si>
  <si>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</si>
  <si>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</si>
  <si>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(2) תעודות חוב מסחריות ל"ס</t>
  </si>
  <si>
    <t>(3) אג"ח קונצרני ל"ס</t>
  </si>
  <si>
    <t>(4) מניות ל"ס</t>
  </si>
  <si>
    <t>(5) קרנות השקעה ל"ס</t>
  </si>
  <si>
    <t>(6) כתבי אופציה ל"ס</t>
  </si>
  <si>
    <t>(7) אופציות ל"ס</t>
  </si>
  <si>
    <t>(8) חוזים עתידיים ל"ס</t>
  </si>
  <si>
    <t>(9) מוצרים מובנים ל"ס</t>
  </si>
  <si>
    <t>ד. הלוואות</t>
  </si>
  <si>
    <t>ה. פקדונות</t>
  </si>
  <si>
    <t>ו. זכויות מקרקעין</t>
  </si>
  <si>
    <t>ז. חברות מוחזקות</t>
  </si>
  <si>
    <t>ח. השקעות אחרות</t>
  </si>
  <si>
    <t>2. נכסים המוצגים לפי עלות מתואמת</t>
  </si>
  <si>
    <t>א. אג"ח קונצרני</t>
  </si>
  <si>
    <t>ב. אג"ח קונצרני ל"ס</t>
  </si>
  <si>
    <t>ג. מסגרות אשראי מנוצלת ללוים</t>
  </si>
  <si>
    <t>סה"כ סכום נכסי הקופה</t>
  </si>
  <si>
    <t>ט.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</si>
  <si>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</si>
  <si>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</si>
  <si>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</si>
  <si>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</si>
  <si>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</si>
  <si>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</si>
  <si>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</si>
  <si>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</si>
  <si>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שוודי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</si>
  <si>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</si>
  <si>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</si>
  <si>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</si>
  <si>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</si>
  <si>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</si>
  <si>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</si>
  <si>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</si>
  <si>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</si>
  <si>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</si>
  <si>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רובל רוסי</t>
  </si>
  <si>
    <t>ריאל ברזילאי</t>
  </si>
  <si>
    <t>קורונה איסלנד</t>
  </si>
  <si>
    <t>רופיה הודית</t>
  </si>
  <si>
    <t>בט תאילנד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</si>
  <si>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</si>
  <si>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</si>
  <si>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</si>
  <si>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</si>
  <si>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</si>
  <si>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</si>
  <si>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</si>
  <si>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</si>
  <si>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</si>
  <si>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הופק בתוכנת פריים זהב, מהדורה 5.20,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</si>
  <si>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</si>
  <si>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</si>
  <si>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</si>
  <si>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</si>
  <si>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</si>
  <si>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</si>
  <si>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</si>
  <si>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</si>
  <si>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</si>
  <si>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</si>
  <si>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 השקעה</t>
  </si>
  <si>
    <t>שעור מנכסי השקעה</t>
  </si>
  <si>
    <t>אחוזים</t>
  </si>
  <si>
    <t>אלפי ₪</t>
  </si>
  <si>
    <t>סה"כ מזומנים</t>
  </si>
  <si>
    <t>סה"כ מזומנים בישראל</t>
  </si>
  <si>
    <t>סה"כ יתרות מזומנים ועו"ש בש"ח</t>
  </si>
  <si>
    <t>שקל חדש</t>
  </si>
  <si>
    <t>AAA IL</t>
  </si>
  <si>
    <t>AA+ IL</t>
  </si>
  <si>
    <t>סה"כ יתרות מזומנים ועו"ש נקובים במט"ח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</si>
  <si>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</si>
  <si>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</si>
  <si>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</si>
  <si>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</si>
  <si>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</si>
  <si>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מזומנים בחו"ל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</si>
  <si>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</si>
  <si>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</si>
  <si>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</si>
  <si>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</si>
  <si>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</si>
  <si>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</si>
  <si>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</si>
  <si>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</si>
  <si>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</si>
  <si>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שיעור מנכסי אפיק ההשקעה</t>
  </si>
  <si>
    <t>תאריך</t>
  </si>
  <si>
    <t>שנים</t>
  </si>
  <si>
    <t>יחידות</t>
  </si>
  <si>
    <t>אגורות</t>
  </si>
  <si>
    <t>סה"כ תעודות התחייבות ממשלתיות</t>
  </si>
  <si>
    <t>סה"כ אג"ח ממשלתי בישראל</t>
  </si>
  <si>
    <t>סה"כ ממשלתי צמוד מדד</t>
  </si>
  <si>
    <t>גליל 5903</t>
  </si>
  <si>
    <t>TASE</t>
  </si>
  <si>
    <t>גליל 5904</t>
  </si>
  <si>
    <t>ממשלתי צמוד 0418</t>
  </si>
  <si>
    <t>ממשלתי צמוד 0536</t>
  </si>
  <si>
    <t>ממשלתי צמוד 0922</t>
  </si>
  <si>
    <t>ממשלתי צמוד 0923</t>
  </si>
  <si>
    <t>ממשלתי צמוד 1019</t>
  </si>
  <si>
    <t>ממשלתי צמוד 1020</t>
  </si>
  <si>
    <t>ממשלתי צמוד 1025</t>
  </si>
  <si>
    <t>סה"כ ממשלתי לא צמוד</t>
  </si>
  <si>
    <t>ממשלתי שקלי 0120</t>
  </si>
  <si>
    <t>ממשלתי שקלי 0122</t>
  </si>
  <si>
    <t>ממשלתי שקלי 0142</t>
  </si>
  <si>
    <t>ממשלתי שקלי 0219</t>
  </si>
  <si>
    <t>ממשלתי שקלי 0323</t>
  </si>
  <si>
    <t>ממשלתי שקלי 0324</t>
  </si>
  <si>
    <t>ממשלתי שקלי 0327</t>
  </si>
  <si>
    <t>ממשלתי שקלי 0347</t>
  </si>
  <si>
    <t>ממשלתי שקלי 0421</t>
  </si>
  <si>
    <t>ממשלתי שקלי 0519</t>
  </si>
  <si>
    <t>ממשלתי שקלי 0825</t>
  </si>
  <si>
    <t>ממשלתי שקלי 1018</t>
  </si>
  <si>
    <t>ממשלתי שקלי 1026</t>
  </si>
  <si>
    <t>ממשלתי משתנה 1121</t>
  </si>
  <si>
    <t>ממשלתי ריבית משתנה 0</t>
  </si>
  <si>
    <t>T 1 1/12 02/28/23</t>
  </si>
  <si>
    <t>US912828P790</t>
  </si>
  <si>
    <t>NYSE</t>
  </si>
  <si>
    <t>AAA</t>
  </si>
  <si>
    <t>S&amp;P</t>
  </si>
  <si>
    <t>סה"כ ממשלתי צמוד מט"ח</t>
  </si>
  <si>
    <t>סה"כ ממשלתי חו"ל</t>
  </si>
  <si>
    <t>סה"כ אג"ח של ממשלת ישראל שהונפקו בחו"ל</t>
  </si>
  <si>
    <t>ISRAEL 4 6/22</t>
  </si>
  <si>
    <t>US46513AGA25</t>
  </si>
  <si>
    <t>אחר</t>
  </si>
  <si>
    <t>A+</t>
  </si>
  <si>
    <t>סה"כ אג"ח שהנפיקו ממשלות זרות בחו"ל</t>
  </si>
  <si>
    <t>JGB 1.3 03/20/2</t>
  </si>
  <si>
    <t>JP1103071A59</t>
  </si>
  <si>
    <t>TSE</t>
  </si>
  <si>
    <t>A</t>
  </si>
  <si>
    <t>Fitch</t>
  </si>
  <si>
    <t>2. תעודות חוב מסחריות</t>
  </si>
  <si>
    <t>ספק מידע</t>
  </si>
  <si>
    <t>ענף מסחר</t>
  </si>
  <si>
    <t>סה"כ תעודות חוב מסחריות</t>
  </si>
  <si>
    <t>סה"כ תעודות חוב מסחריות בישראל</t>
  </si>
  <si>
    <t>סה"כ תעודות חוב מסחריות צמודות</t>
  </si>
  <si>
    <t>סה"כ תעודות חוב מסחריות לא צמודות</t>
  </si>
  <si>
    <t>דקסיה הנ מסחרי2</t>
  </si>
  <si>
    <t>בנקים</t>
  </si>
  <si>
    <t>S&amp;P מעלות</t>
  </si>
  <si>
    <t>סה"כ תעודות חוב מסחריות צמודות למט"ח</t>
  </si>
  <si>
    <t>סה"כ תעודות חוב מסחריות אחרות</t>
  </si>
  <si>
    <t>סה"כ תעודות חוב מסחריות בחו"ל</t>
  </si>
  <si>
    <t>סה"כ תעודות חוב מסחריות חברות ישראליות בחו"ל</t>
  </si>
  <si>
    <t>סה"כ תעודות חוב מסחריות חברות זרות בחו"ל</t>
  </si>
  <si>
    <t>3. אג"ח קונצרני</t>
  </si>
  <si>
    <t>סה"כ אג"ח קונצרני</t>
  </si>
  <si>
    <t>סה"כ אג"ח קונצרני בישראל</t>
  </si>
  <si>
    <t>סה"כ אגרות חוב קונצרניות צמודות</t>
  </si>
  <si>
    <t>לאומי אג177</t>
  </si>
  <si>
    <t>מז טפ הנפק   39</t>
  </si>
  <si>
    <t>מז טפ הנפק   43</t>
  </si>
  <si>
    <t>מז טפ הנפק   45</t>
  </si>
  <si>
    <t>מז טפ הנפק   46</t>
  </si>
  <si>
    <t>מזרחי טפחות 2022 44</t>
  </si>
  <si>
    <t>מזרחי טפחות הנפ 42 %</t>
  </si>
  <si>
    <t>פועלים הנפ אג32</t>
  </si>
  <si>
    <t>פועלים הנפקות אג34</t>
  </si>
  <si>
    <t>עזריאלי אג2</t>
  </si>
  <si>
    <t>נדל"ן ובינוי</t>
  </si>
  <si>
    <t>עזריאלי ד'1.34% 18/3</t>
  </si>
  <si>
    <t>Aa1 IL</t>
  </si>
  <si>
    <t>מידרוג</t>
  </si>
  <si>
    <t>פועלים הנפ הת10</t>
  </si>
  <si>
    <t>פועלים הנפ הת14</t>
  </si>
  <si>
    <t>פועלים הנפ הת15</t>
  </si>
  <si>
    <t>אמות אג1</t>
  </si>
  <si>
    <t>AA IL</t>
  </si>
  <si>
    <t>אמות אג2</t>
  </si>
  <si>
    <t>אמות אג3</t>
  </si>
  <si>
    <t>אמות אג4</t>
  </si>
  <si>
    <t>בזק אג10</t>
  </si>
  <si>
    <t>תקשורת ומדיה</t>
  </si>
  <si>
    <t>בזק אג6</t>
  </si>
  <si>
    <t>בינלאומי הנפקות הת20</t>
  </si>
  <si>
    <t>דיסקונט הת10</t>
  </si>
  <si>
    <t>דקסיה הנפקות אג7</t>
  </si>
  <si>
    <t>דקסיה ישראל אג2</t>
  </si>
  <si>
    <t>חשמל אג29</t>
  </si>
  <si>
    <t>אנרגיה</t>
  </si>
  <si>
    <t>Aa2 IL</t>
  </si>
  <si>
    <t>מליסרון אג10</t>
  </si>
  <si>
    <t>מליסרון אג7</t>
  </si>
  <si>
    <t>ריט1 אג3</t>
  </si>
  <si>
    <t>ריט1 אג5</t>
  </si>
  <si>
    <t>שופרסל אג4</t>
  </si>
  <si>
    <t>מסחר</t>
  </si>
  <si>
    <t>שופרסל אג6</t>
  </si>
  <si>
    <t>אגוד הנפקות אג9</t>
  </si>
  <si>
    <t>Aa3 IL</t>
  </si>
  <si>
    <t>אדמה אג2</t>
  </si>
  <si>
    <t>כימיה גומי ופלסטיק</t>
  </si>
  <si>
    <t>AA- IL</t>
  </si>
  <si>
    <t>אלוני חץ אג8</t>
  </si>
  <si>
    <t>בראק אן.וי אג2</t>
  </si>
  <si>
    <t>בראק אןוי אג3</t>
  </si>
  <si>
    <t>גב ים אג6</t>
  </si>
  <si>
    <t>גזית גלוב אג10</t>
  </si>
  <si>
    <t>גזית גלוב אג11</t>
  </si>
  <si>
    <t>גזית גלוב אג13</t>
  </si>
  <si>
    <t>גזית גלוב אג3</t>
  </si>
  <si>
    <t>גזית גלוב אג4</t>
  </si>
  <si>
    <t>גזית גלוב אג9</t>
  </si>
  <si>
    <t>גלוב.ק12</t>
  </si>
  <si>
    <t>כללביט אג3</t>
  </si>
  <si>
    <t>ביטוח</t>
  </si>
  <si>
    <t>כללביט אג7</t>
  </si>
  <si>
    <t>כללביט אג9</t>
  </si>
  <si>
    <t>מליסרון אג 12</t>
  </si>
  <si>
    <t>מליסרון אג 13</t>
  </si>
  <si>
    <t>מליסרון אג11</t>
  </si>
  <si>
    <t>מליסרון אג6</t>
  </si>
  <si>
    <t>מנורה הון אג1</t>
  </si>
  <si>
    <t>מנורה מבטחים אג1</t>
  </si>
  <si>
    <t>סלע נדלן אג1</t>
  </si>
  <si>
    <t>סלע נדלן אג2</t>
  </si>
  <si>
    <t>סלע נדלן אג3</t>
  </si>
  <si>
    <t>פז חברת נפט</t>
  </si>
  <si>
    <t>פז נפט אג7</t>
  </si>
  <si>
    <t>פניקס הון אג2</t>
  </si>
  <si>
    <t>ביג אג4</t>
  </si>
  <si>
    <t>A1 IL</t>
  </si>
  <si>
    <t>ביג אג5</t>
  </si>
  <si>
    <t>ביג אג9</t>
  </si>
  <si>
    <t>דש איפקס אג3</t>
  </si>
  <si>
    <t>שירותים פיננסיים</t>
  </si>
  <si>
    <t>הוט אג1</t>
  </si>
  <si>
    <t>נייר חדרה אג3</t>
  </si>
  <si>
    <t>עץ נייר ודפוס</t>
  </si>
  <si>
    <t>A+ IL</t>
  </si>
  <si>
    <t>נכסים ובנין אג6</t>
  </si>
  <si>
    <t>סלקום אג6</t>
  </si>
  <si>
    <t>סלקום אג8</t>
  </si>
  <si>
    <t>רבוע נדלן אג6</t>
  </si>
  <si>
    <t>אלרוב נדלן אג2</t>
  </si>
  <si>
    <t>A2 IL</t>
  </si>
  <si>
    <t>אלרוב נדלן אגח ג</t>
  </si>
  <si>
    <t>אשדר אג1</t>
  </si>
  <si>
    <t>A IL</t>
  </si>
  <si>
    <t>אשטרום קב אגח א</t>
  </si>
  <si>
    <t>דלק קבוצה אג13</t>
  </si>
  <si>
    <t>השקעה ואחזקות</t>
  </si>
  <si>
    <t>דלק קבוצה אג18</t>
  </si>
  <si>
    <t>דלק קבוצה אג22</t>
  </si>
  <si>
    <t>חברה לישראל אג7</t>
  </si>
  <si>
    <t>יוניברסל אג1</t>
  </si>
  <si>
    <t>ישפרו אג2</t>
  </si>
  <si>
    <t>מבני תעשיה אג17</t>
  </si>
  <si>
    <t>נכסים ובנין אג4</t>
  </si>
  <si>
    <t>שיכון ובינוי אג6</t>
  </si>
  <si>
    <t>שיכון ובינוי אג8</t>
  </si>
  <si>
    <t>אדגר אג8</t>
  </si>
  <si>
    <t>A3 IL</t>
  </si>
  <si>
    <t>אינטרנט גולד ד'</t>
  </si>
  <si>
    <t>אלבר אג16</t>
  </si>
  <si>
    <t>שרותים</t>
  </si>
  <si>
    <t>אספן גרופ ו'</t>
  </si>
  <si>
    <t>אפריקה נכס אגחח</t>
  </si>
  <si>
    <t>אפריקה נכסים אג5</t>
  </si>
  <si>
    <t>אפריקה נכסים אג6</t>
  </si>
  <si>
    <t>בזן אג1</t>
  </si>
  <si>
    <t>A- IL</t>
  </si>
  <si>
    <t>בזן אגח ז</t>
  </si>
  <si>
    <t>דיסקונט השקעות אג6</t>
  </si>
  <si>
    <t>BBB+ IL</t>
  </si>
  <si>
    <t>אלביט הדמיה אג8</t>
  </si>
  <si>
    <t>NR IL</t>
  </si>
  <si>
    <t>אלעזרא אג2</t>
  </si>
  <si>
    <t>אפריקה אגח כח 5.7%</t>
  </si>
  <si>
    <t>אפריקה השקעות אג26</t>
  </si>
  <si>
    <t>אפריקה השקעות אג27</t>
  </si>
  <si>
    <t>דלק אנרגיה אג5</t>
  </si>
  <si>
    <t>חיפושי נפט וגז</t>
  </si>
  <si>
    <t>חלל תקשורת ח'</t>
  </si>
  <si>
    <t>סה"כ אגרות חוב קונצרניות לא צמודות</t>
  </si>
  <si>
    <t>מזרחי הנפקות אג40</t>
  </si>
  <si>
    <t>מזרחי הנפקות אג41</t>
  </si>
  <si>
    <t>בזק אג7</t>
  </si>
  <si>
    <t>בזק אג9</t>
  </si>
  <si>
    <t>גב ים     אגח ח</t>
  </si>
  <si>
    <t>חשמל אג26</t>
  </si>
  <si>
    <t>כיל       אגח ה</t>
  </si>
  <si>
    <t>לאומי שה201</t>
  </si>
  <si>
    <t>לאומי שה301</t>
  </si>
  <si>
    <t>שופרסל אג5</t>
  </si>
  <si>
    <t>אלוני חץ אג9</t>
  </si>
  <si>
    <t>דה זראסאי אג 3</t>
  </si>
  <si>
    <t>הפניקס    אגח 3</t>
  </si>
  <si>
    <t>כללביט אג10</t>
  </si>
  <si>
    <t>כללביט אג8</t>
  </si>
  <si>
    <t>מגדל גיוס הון ה 2029</t>
  </si>
  <si>
    <t>מגדל הון אג3</t>
  </si>
  <si>
    <t>מנורה הון הת4</t>
  </si>
  <si>
    <t>פז נפט אג3</t>
  </si>
  <si>
    <t>פז נפט אג4</t>
  </si>
  <si>
    <t>פניקס הון אגח ח</t>
  </si>
  <si>
    <t>קרסו אג1</t>
  </si>
  <si>
    <t>אלקטרה אג4</t>
  </si>
  <si>
    <t>בי קומיוניק אג2</t>
  </si>
  <si>
    <t>בי קומיונק ג' 3.6% 2</t>
  </si>
  <si>
    <t>ביג אגח ו</t>
  </si>
  <si>
    <t>דלתא אג1</t>
  </si>
  <si>
    <t>אופנה והלבשה</t>
  </si>
  <si>
    <t>טאואר     אגח ז</t>
  </si>
  <si>
    <t>מוליכים למחצה</t>
  </si>
  <si>
    <t>לוינשטין נכסים אג1</t>
  </si>
  <si>
    <t>מויניאן   אגח ב</t>
  </si>
  <si>
    <t>מויניאן אג1</t>
  </si>
  <si>
    <t>נייר חדרה אג6</t>
  </si>
  <si>
    <t>נכסים ובניין 2018/20</t>
  </si>
  <si>
    <t>נכסים ובנין אג7</t>
  </si>
  <si>
    <t>סלקום    אגח יב</t>
  </si>
  <si>
    <t>סלקום אג9</t>
  </si>
  <si>
    <t>סלקום אגח ז</t>
  </si>
  <si>
    <t>סלקום יא' 3.55% 2021</t>
  </si>
  <si>
    <t>פרטנר אג4</t>
  </si>
  <si>
    <t>פתאל אג1</t>
  </si>
  <si>
    <t>קרסו אג2</t>
  </si>
  <si>
    <t>שפיר הנדסה אג1</t>
  </si>
  <si>
    <t>מתכת ומוצרי בניה</t>
  </si>
  <si>
    <t>אבגול אג2</t>
  </si>
  <si>
    <t>אבגול אג3</t>
  </si>
  <si>
    <t>אול - רי אג"ח 2024/2018</t>
  </si>
  <si>
    <t>אפריקה מגורים אג3</t>
  </si>
  <si>
    <t>אשטרום נכסים אג9</t>
  </si>
  <si>
    <t>דלק קבוצה אג31</t>
  </si>
  <si>
    <t>דמרי אג6</t>
  </si>
  <si>
    <t>ח.לישראל אג10 3.85%</t>
  </si>
  <si>
    <t>חברה לישראל אג9</t>
  </si>
  <si>
    <t>מבני תעשיה אג15</t>
  </si>
  <si>
    <t>מגדלי תיכון אג2</t>
  </si>
  <si>
    <t>נאווי אגח ד</t>
  </si>
  <si>
    <t>סטרווד ווסט אג1</t>
  </si>
  <si>
    <t>שיכון ובינוי אג7</t>
  </si>
  <si>
    <t>שלהח.ק15</t>
  </si>
  <si>
    <t>אלבר טו'</t>
  </si>
  <si>
    <t>אלבר ק.14</t>
  </si>
  <si>
    <t>אפקון החזקות אג3</t>
  </si>
  <si>
    <t>חשמל</t>
  </si>
  <si>
    <t>בזן אג'4</t>
  </si>
  <si>
    <t>בזן אג5</t>
  </si>
  <si>
    <t>כנפיים אג7</t>
  </si>
  <si>
    <t>אלדן תחבורה אג1</t>
  </si>
  <si>
    <t>Baa1 IL</t>
  </si>
  <si>
    <t>דיסקונט השקעות אג10</t>
  </si>
  <si>
    <t>סקייליין אגח א</t>
  </si>
  <si>
    <t>חלל תקשורת אג6</t>
  </si>
  <si>
    <t>מירלנד אגח ז</t>
  </si>
  <si>
    <t>HE153010</t>
  </si>
  <si>
    <t>פטרוכימים אג1  2023</t>
  </si>
  <si>
    <t>צור אג8</t>
  </si>
  <si>
    <t>סה"כ אגרות חוב קונצרניות צמודות למט"ח</t>
  </si>
  <si>
    <t>פננטפארק א</t>
  </si>
  <si>
    <t>ביג אגח י</t>
  </si>
  <si>
    <t>מדלי אג1</t>
  </si>
  <si>
    <t>תמר פטרו אג1</t>
  </si>
  <si>
    <t>תמר פטרו אג2</t>
  </si>
  <si>
    <t>אבגול אג"ח ד 3.9% 2021/2025</t>
  </si>
  <si>
    <t>חברה לישראל אג11</t>
  </si>
  <si>
    <t>בזן אג6</t>
  </si>
  <si>
    <t>בזן אג9</t>
  </si>
  <si>
    <t>נאויטס מימ אג1</t>
  </si>
  <si>
    <t>נאויטס מימ אג2</t>
  </si>
  <si>
    <t>חלל תקשורת ט"ז</t>
  </si>
  <si>
    <t>רציו מימון</t>
  </si>
  <si>
    <t>סה"כ אגרות חוב קונצרניות צמודות למדד אחר</t>
  </si>
  <si>
    <t>סה"כ אג"ח קונצרני בחו"ל</t>
  </si>
  <si>
    <t>סה"כ אגרות חוב קונצרניות חברות ישראליות בחו"ל</t>
  </si>
  <si>
    <t>ISRELE 7.75 12/27</t>
  </si>
  <si>
    <t>US46507WAB63</t>
  </si>
  <si>
    <t>BBB</t>
  </si>
  <si>
    <t>ICL (כיל)%4.5 12/24</t>
  </si>
  <si>
    <t>IL0028102734</t>
  </si>
  <si>
    <t>Materials</t>
  </si>
  <si>
    <t>BBB-</t>
  </si>
  <si>
    <t>סה"כ אגרות חוב קונצרניות חברות זרות בחו"ל</t>
  </si>
  <si>
    <t>ANZ 5.1 13/1/20</t>
  </si>
  <si>
    <t>US05252BAN91</t>
  </si>
  <si>
    <t>ASX</t>
  </si>
  <si>
    <t>Banks</t>
  </si>
  <si>
    <t>AA-</t>
  </si>
  <si>
    <t>EIBKOK 5.125 6/20</t>
  </si>
  <si>
    <t>US302154AW97</t>
  </si>
  <si>
    <t>KRN</t>
  </si>
  <si>
    <t>ABIBB 3.3 2/1/23</t>
  </si>
  <si>
    <t>US035242AL09</t>
  </si>
  <si>
    <t>Food, Beverage &amp; Tobacco</t>
  </si>
  <si>
    <t>A-</t>
  </si>
  <si>
    <t>ALL7.45 05/19</t>
  </si>
  <si>
    <t>US020002AX98</t>
  </si>
  <si>
    <t>Insurance</t>
  </si>
  <si>
    <t>AMXLMM 6.45 12/22</t>
  </si>
  <si>
    <t>XS0860706935</t>
  </si>
  <si>
    <t>Telecommunication Services</t>
  </si>
  <si>
    <t>BK 5.5 11/15/18</t>
  </si>
  <si>
    <t>US585515AE93</t>
  </si>
  <si>
    <t>DAIL 7.25 12/49</t>
  </si>
  <si>
    <t>USJ09748AB01</t>
  </si>
  <si>
    <t>JPM 6.3 23/4/19</t>
  </si>
  <si>
    <t>US46625HHL78</t>
  </si>
  <si>
    <t>Diversified Financials</t>
  </si>
  <si>
    <t>A3</t>
  </si>
  <si>
    <t>Moody's</t>
  </si>
  <si>
    <t>BAC 7 5/8 6/1/19</t>
  </si>
  <si>
    <t>US06051GDZ90</t>
  </si>
  <si>
    <t>BBB+</t>
  </si>
  <si>
    <t>C 8.5 22/5/19</t>
  </si>
  <si>
    <t>US172967EV98</t>
  </si>
  <si>
    <t>Baa1</t>
  </si>
  <si>
    <t>COFIDE 4.75 8/2/22</t>
  </si>
  <si>
    <t>USP31389AY82</t>
  </si>
  <si>
    <t>FWB</t>
  </si>
  <si>
    <t>DLGLN 9.25 4/42</t>
  </si>
  <si>
    <t>XS0773947618</t>
  </si>
  <si>
    <t>LSE</t>
  </si>
  <si>
    <t>GS 4 03/03/24</t>
  </si>
  <si>
    <t>US38141GVM31</t>
  </si>
  <si>
    <t>JPM 3.375 1/5/23</t>
  </si>
  <si>
    <t>US46625HJJ05</t>
  </si>
  <si>
    <t>MCO 5.5 9/20</t>
  </si>
  <si>
    <t>US615369AA32</t>
  </si>
  <si>
    <t>MEXCAT 4.25 10/26</t>
  </si>
  <si>
    <t>USP6629MAA01</t>
  </si>
  <si>
    <t>MEXCAT 5.5</t>
  </si>
  <si>
    <t>USP6629MAB83</t>
  </si>
  <si>
    <t>MS 24/10/2023</t>
  </si>
  <si>
    <t>US61746BEC63</t>
  </si>
  <si>
    <t>AITOCU 5.625 5/36</t>
  </si>
  <si>
    <t>USP0092AAC38</t>
  </si>
  <si>
    <t>ASBBNK 6.65 6/24</t>
  </si>
  <si>
    <t>NZABBDG001C4</t>
  </si>
  <si>
    <t>AVLN 6.875 8</t>
  </si>
  <si>
    <t>XS0364908375</t>
  </si>
  <si>
    <t>BAC 4.2% 26/8/24</t>
  </si>
  <si>
    <t>US06051GFH74</t>
  </si>
  <si>
    <t>Baa2</t>
  </si>
  <si>
    <t>BAYNGR 3.75 1/7/74</t>
  </si>
  <si>
    <t>DE000A11QR73</t>
  </si>
  <si>
    <t>Pharmaceuticals &amp; Biotechnology</t>
  </si>
  <si>
    <t>CIMAU 5.95 11/13/22</t>
  </si>
  <si>
    <t>USQ55038AA33</t>
  </si>
  <si>
    <t>DOWAU 4.5 11/3/22</t>
  </si>
  <si>
    <t>AU3CB0228070</t>
  </si>
  <si>
    <t>ENELIM 6/12/18</t>
  </si>
  <si>
    <t>XS0170343247</t>
  </si>
  <si>
    <t>אלקטרוניקה ואופטיקה</t>
  </si>
  <si>
    <t>GLENLN 4% 10/22</t>
  </si>
  <si>
    <t>USC98874AM93</t>
  </si>
  <si>
    <t>GMEXIB 5.5 12/32</t>
  </si>
  <si>
    <t>USP66208AA02</t>
  </si>
  <si>
    <t>INTNED 4.7 03/22/28</t>
  </si>
  <si>
    <t>XS1796077946</t>
  </si>
  <si>
    <t>MQGAU 6.625 7/4/21</t>
  </si>
  <si>
    <t>US55608YAA38</t>
  </si>
  <si>
    <t>NDAQ 5.55 1/20</t>
  </si>
  <si>
    <t>US631103AD03</t>
  </si>
  <si>
    <t>NEM 5.125 10/19</t>
  </si>
  <si>
    <t>US651639AL04</t>
  </si>
  <si>
    <t>SRENVX 5.625% 8/52</t>
  </si>
  <si>
    <t>XS1423777215</t>
  </si>
  <si>
    <t>TRICN 4.3 11/23</t>
  </si>
  <si>
    <t>US884903BQ79</t>
  </si>
  <si>
    <t>Media</t>
  </si>
  <si>
    <t>29/11/2016</t>
  </si>
  <si>
    <t>TWX 4.875 20</t>
  </si>
  <si>
    <t>US887317AF27</t>
  </si>
  <si>
    <t>WOWAU 4% 9/20</t>
  </si>
  <si>
    <t>USQ98418AH10</t>
  </si>
  <si>
    <t>Food &amp; Staples Retailing</t>
  </si>
  <si>
    <t>WU 5.253 4/20</t>
  </si>
  <si>
    <t>US959802AL36</t>
  </si>
  <si>
    <t>Software &amp; Services</t>
  </si>
  <si>
    <t>CENSUD 5.15 2/25</t>
  </si>
  <si>
    <t>USP2205JAK62</t>
  </si>
  <si>
    <t>Baa3</t>
  </si>
  <si>
    <t>DEVTAM 4.435</t>
  </si>
  <si>
    <t>IL0011321663</t>
  </si>
  <si>
    <t>DFS 3.45 7/26</t>
  </si>
  <si>
    <t>US25466AAJ07</t>
  </si>
  <si>
    <t>FFHCN 5.8 5/21</t>
  </si>
  <si>
    <t>US303901AS14</t>
  </si>
  <si>
    <t>KMI 3.05 12/19</t>
  </si>
  <si>
    <t>US49456BAE11</t>
  </si>
  <si>
    <t>Energy</t>
  </si>
  <si>
    <t>LVFRSC 6.5 22/5/43</t>
  </si>
  <si>
    <t>XS0935312057</t>
  </si>
  <si>
    <t>MSI 3.75 15/5/22</t>
  </si>
  <si>
    <t>US620076BB42</t>
  </si>
  <si>
    <t>PEMEX 5.5 1/21</t>
  </si>
  <si>
    <t>US71654QAX07</t>
  </si>
  <si>
    <t>QBEAU 6.75% 12/44</t>
  </si>
  <si>
    <t>XS1144495808</t>
  </si>
  <si>
    <t>STANLN 5.2 1/24</t>
  </si>
  <si>
    <t>XS0969864916</t>
  </si>
  <si>
    <t>ACI AIRPORT SUDAMERI</t>
  </si>
  <si>
    <t>USE0351QAA07</t>
  </si>
  <si>
    <t>BB+</t>
  </si>
  <si>
    <t>EXPE 4 1/2 08/15/24</t>
  </si>
  <si>
    <t>US30212PAJ49</t>
  </si>
  <si>
    <t>תוכנה ואינטרנט</t>
  </si>
  <si>
    <t>Ba1</t>
  </si>
  <si>
    <t>GAZPRU 9.25 4/19</t>
  </si>
  <si>
    <t>XS0424860947</t>
  </si>
  <si>
    <t>STX 4.75 1/1/25</t>
  </si>
  <si>
    <t>US81180WAL54</t>
  </si>
  <si>
    <t>VRSN 4 3/4 07/15/27</t>
  </si>
  <si>
    <t>US92343EAL65</t>
  </si>
  <si>
    <t>DIALIN 6.125 10/26</t>
  </si>
  <si>
    <t>USY2R27RAB56</t>
  </si>
  <si>
    <t>SGX</t>
  </si>
  <si>
    <t>BB</t>
  </si>
  <si>
    <t>RBS 6.125% 12/22</t>
  </si>
  <si>
    <t>US780099CE50</t>
  </si>
  <si>
    <t>LATAIR 4.2 15/11/27</t>
  </si>
  <si>
    <t>US51817TAA07</t>
  </si>
  <si>
    <t>מלונאות ותיירות</t>
  </si>
  <si>
    <t>NR</t>
  </si>
  <si>
    <t>4. מניות</t>
  </si>
  <si>
    <t>סה"כ מניות</t>
  </si>
  <si>
    <t>סה"כ מניות בישראל</t>
  </si>
  <si>
    <t>סה"כ מניות תל אביב 35</t>
  </si>
  <si>
    <t>בינלאומי</t>
  </si>
  <si>
    <t>דיסקונט</t>
  </si>
  <si>
    <t>לאומי</t>
  </si>
  <si>
    <t>מזרחי</t>
  </si>
  <si>
    <t>פועלים</t>
  </si>
  <si>
    <t>הפניקס</t>
  </si>
  <si>
    <t>הראל</t>
  </si>
  <si>
    <t>שופרסל</t>
  </si>
  <si>
    <t>אירפורט סיטי</t>
  </si>
  <si>
    <t>אלוני חץ</t>
  </si>
  <si>
    <t>אמות</t>
  </si>
  <si>
    <t>גזית גלוב</t>
  </si>
  <si>
    <t>מליסרון</t>
  </si>
  <si>
    <t>עזריאלי</t>
  </si>
  <si>
    <t>סודהסטרים</t>
  </si>
  <si>
    <t>מזון</t>
  </si>
  <si>
    <t>פרוטרום</t>
  </si>
  <si>
    <t>שטראוס גרופ</t>
  </si>
  <si>
    <t>טבע</t>
  </si>
  <si>
    <t>כיל</t>
  </si>
  <si>
    <t>פריגו מ"ר</t>
  </si>
  <si>
    <t>דלק קבוצה</t>
  </si>
  <si>
    <t>חברה לישראל</t>
  </si>
  <si>
    <t>דלק קדוחים</t>
  </si>
  <si>
    <t>ישראמקו</t>
  </si>
  <si>
    <t>בזק</t>
  </si>
  <si>
    <t>סלקום</t>
  </si>
  <si>
    <t>פרטנר</t>
  </si>
  <si>
    <t>בזן</t>
  </si>
  <si>
    <t>פז נפט</t>
  </si>
  <si>
    <t>נייס</t>
  </si>
  <si>
    <t>טאואר</t>
  </si>
  <si>
    <t>מזור רובוטיקה</t>
  </si>
  <si>
    <t>מכשור רפואי</t>
  </si>
  <si>
    <t>אופקו הלת'</t>
  </si>
  <si>
    <t>השקעות במדעי החיים</t>
  </si>
  <si>
    <t>אלביט מערכות</t>
  </si>
  <si>
    <t>ביטחוניות</t>
  </si>
  <si>
    <t>אורמת טכנו</t>
  </si>
  <si>
    <t>קלינטק</t>
  </si>
  <si>
    <t>סה"כ מניות תל אביב 90</t>
  </si>
  <si>
    <t>דקסיה ישראל</t>
  </si>
  <si>
    <t>פיבי</t>
  </si>
  <si>
    <t>איידיאיי ביטוח</t>
  </si>
  <si>
    <t>כלל ביטוח</t>
  </si>
  <si>
    <t>מגדל ביטוח</t>
  </si>
  <si>
    <t>מנורה</t>
  </si>
  <si>
    <t>אלקטרה צריכה</t>
  </si>
  <si>
    <t>דלק רכב</t>
  </si>
  <si>
    <t>קרסו</t>
  </si>
  <si>
    <t>רמי לוי</t>
  </si>
  <si>
    <t>תדיראן הולדינגס</t>
  </si>
  <si>
    <t>אל על</t>
  </si>
  <si>
    <t>סקופ</t>
  </si>
  <si>
    <t>אדגר</t>
  </si>
  <si>
    <t>אזורים</t>
  </si>
  <si>
    <t>אלרוב נדלן ומלונאות</t>
  </si>
  <si>
    <t>אפריקה נכסים</t>
  </si>
  <si>
    <t>אשטרום קבוצה</t>
  </si>
  <si>
    <t>ביג</t>
  </si>
  <si>
    <t>בראק אן וי</t>
  </si>
  <si>
    <t>גב ים</t>
  </si>
  <si>
    <t>ישראל קנדה</t>
  </si>
  <si>
    <t>ישראל קנדה חסום</t>
  </si>
  <si>
    <t>כלכלית</t>
  </si>
  <si>
    <t>מבני תעשיה</t>
  </si>
  <si>
    <t>נכסים בנין</t>
  </si>
  <si>
    <t>סאמיט</t>
  </si>
  <si>
    <t>סלע נדלן</t>
  </si>
  <si>
    <t>רבוע נדלן</t>
  </si>
  <si>
    <t>ריט1</t>
  </si>
  <si>
    <t>שיכון ובינוי</t>
  </si>
  <si>
    <t>נטו</t>
  </si>
  <si>
    <t>דלתא גליל</t>
  </si>
  <si>
    <t>פוקס</t>
  </si>
  <si>
    <t>פמס</t>
  </si>
  <si>
    <t>אינרום</t>
  </si>
  <si>
    <t>שפיר הנדסה</t>
  </si>
  <si>
    <t>מיטרוניקס</t>
  </si>
  <si>
    <t>פלסאון תעשיות</t>
  </si>
  <si>
    <t>אבגול</t>
  </si>
  <si>
    <t>נייר חדרה</t>
  </si>
  <si>
    <t>ספאנטק</t>
  </si>
  <si>
    <t>שלאג</t>
  </si>
  <si>
    <t>אלקו החזקות</t>
  </si>
  <si>
    <t>אלקטרה</t>
  </si>
  <si>
    <t>יואל</t>
  </si>
  <si>
    <t>קנון</t>
  </si>
  <si>
    <t>201406588W</t>
  </si>
  <si>
    <t>נפטא</t>
  </si>
  <si>
    <t>רציו יהש</t>
  </si>
  <si>
    <t>תמר פטרוליום</t>
  </si>
  <si>
    <t>אטראו שוקי הון</t>
  </si>
  <si>
    <t>מיטב דש השקעות</t>
  </si>
  <si>
    <t>נאוי</t>
  </si>
  <si>
    <t>בי קומיוניקיישנס</t>
  </si>
  <si>
    <t>ארקו החזקות</t>
  </si>
  <si>
    <t>דור אלון</t>
  </si>
  <si>
    <t>לייבפרסון</t>
  </si>
  <si>
    <t>13-3861628</t>
  </si>
  <si>
    <t>מגיק</t>
  </si>
  <si>
    <t>סאפינס</t>
  </si>
  <si>
    <t>נובה</t>
  </si>
  <si>
    <t>קמהדע</t>
  </si>
  <si>
    <t>ביוטכנולוגיה</t>
  </si>
  <si>
    <t>חילן</t>
  </si>
  <si>
    <t>שירותי מידע</t>
  </si>
  <si>
    <t>מטריקס</t>
  </si>
  <si>
    <t>מלם תים</t>
  </si>
  <si>
    <t>פורמולה</t>
  </si>
  <si>
    <t>אודיוקודס</t>
  </si>
  <si>
    <t>ציוד תקשורת</t>
  </si>
  <si>
    <t>גילת</t>
  </si>
  <si>
    <t>אנלייט אנרגיה</t>
  </si>
  <si>
    <t>אנרגיקס</t>
  </si>
  <si>
    <t>סה"כ מניות מניות היתר</t>
  </si>
  <si>
    <t>אגוד</t>
  </si>
  <si>
    <t>אילקס מדיקל</t>
  </si>
  <si>
    <t>ויקטורי</t>
  </si>
  <si>
    <t>טיב טעם</t>
  </si>
  <si>
    <t>סקיילקס</t>
  </si>
  <si>
    <t>אוברסיז מניה</t>
  </si>
  <si>
    <t>לודן</t>
  </si>
  <si>
    <t>ממן</t>
  </si>
  <si>
    <t>נובולוג</t>
  </si>
  <si>
    <t>פתאל החזקות</t>
  </si>
  <si>
    <t>איידיאו גרופ</t>
  </si>
  <si>
    <t>אספן גרופ</t>
  </si>
  <si>
    <t>ארפורט זכויות 4</t>
  </si>
  <si>
    <t>בית הזהב</t>
  </si>
  <si>
    <t>וילאר</t>
  </si>
  <si>
    <t>יעקבי קבוצה</t>
  </si>
  <si>
    <t>מירלנד</t>
  </si>
  <si>
    <t>סים בכורה  סד L</t>
  </si>
  <si>
    <t>סקייליין</t>
  </si>
  <si>
    <t>מעברות</t>
  </si>
  <si>
    <t>קסטרו</t>
  </si>
  <si>
    <t>פלרם</t>
  </si>
  <si>
    <t>על בד</t>
  </si>
  <si>
    <t>אורד</t>
  </si>
  <si>
    <t>דיסקונט השקעות</t>
  </si>
  <si>
    <t>דלק אנרגיה</t>
  </si>
  <si>
    <t>כהן פתוח</t>
  </si>
  <si>
    <t>אינטרנט זהב</t>
  </si>
  <si>
    <t>חלל</t>
  </si>
  <si>
    <t>סאטקום מערכות</t>
  </si>
  <si>
    <t>פטרוכימיים</t>
  </si>
  <si>
    <t>אלמור חשמל</t>
  </si>
  <si>
    <t>מר</t>
  </si>
  <si>
    <t>ביי2 נטוורקס</t>
  </si>
  <si>
    <t>סומוטו</t>
  </si>
  <si>
    <t>קמטק</t>
  </si>
  <si>
    <t>בריינסוויי</t>
  </si>
  <si>
    <t>אלרון</t>
  </si>
  <si>
    <t>טלדור</t>
  </si>
  <si>
    <t>אלומיי</t>
  </si>
  <si>
    <t>סה"כ אופציות Call 001 long</t>
  </si>
  <si>
    <t>סה"כ אופציות Call 001 short</t>
  </si>
  <si>
    <t>סה"כ מניות בחו"ל</t>
  </si>
  <si>
    <t>סה"כ מניות חברות ישראליות בחו"ל</t>
  </si>
  <si>
    <t>AMPAL-AMER/ISR CORP</t>
  </si>
  <si>
    <t>US0320157037</t>
  </si>
  <si>
    <t>CHECK POINT SOFT TECH</t>
  </si>
  <si>
    <t>IL0010824113</t>
  </si>
  <si>
    <t>NASDAQ</t>
  </si>
  <si>
    <t>ITURAN LOCATION</t>
  </si>
  <si>
    <t>IL0010818685</t>
  </si>
  <si>
    <t>Technology Hardware &amp; Equipment</t>
  </si>
  <si>
    <t>RADWARE LTD</t>
  </si>
  <si>
    <t>IL0010834765</t>
  </si>
  <si>
    <t>MELLANOX TEC(MLNX</t>
  </si>
  <si>
    <t>IL0011017329</t>
  </si>
  <si>
    <t>Semiconductors &amp; Semiconductor Equipment</t>
  </si>
  <si>
    <t>סה"כ מניות חברות זרות בחו"ל</t>
  </si>
  <si>
    <t>HONEYWELL INTERNATIONAL</t>
  </si>
  <si>
    <t>US4385161066</t>
  </si>
  <si>
    <t>WORLDPAY INC</t>
  </si>
  <si>
    <t>US9815581098</t>
  </si>
  <si>
    <t>CINEWORLD GROUP PLC</t>
  </si>
  <si>
    <t>GB00B15FWH70</t>
  </si>
  <si>
    <t>JD.COM INC</t>
  </si>
  <si>
    <t>US47215P1066</t>
  </si>
  <si>
    <t>POINTER TELOCATION LTD</t>
  </si>
  <si>
    <t>IL0010826274</t>
  </si>
  <si>
    <t>ALPS ELECTRIC CO LTD</t>
  </si>
  <si>
    <t>JP3126400005</t>
  </si>
  <si>
    <t>ORBOTECH LTD</t>
  </si>
  <si>
    <t>IL0010823388</t>
  </si>
  <si>
    <t>FORD MOTOR</t>
  </si>
  <si>
    <t>US3453708600</t>
  </si>
  <si>
    <t>BP PLS</t>
  </si>
  <si>
    <t>US0556221044</t>
  </si>
  <si>
    <t>ENERGEAN OIL &amp; GAS PLC</t>
  </si>
  <si>
    <t>GB00BG12Y042</t>
  </si>
  <si>
    <t>ASML HOLDING NV</t>
  </si>
  <si>
    <t>USN070592100</t>
  </si>
  <si>
    <t>GLOBALWORTH REAL ESTATE INVEST</t>
  </si>
  <si>
    <t>GG00B979FD04</t>
  </si>
  <si>
    <t>NOVA MEASURING INSTRUMENTS LTD</t>
  </si>
  <si>
    <t>IL0010845571</t>
  </si>
  <si>
    <t>NVIDIA CORP</t>
  </si>
  <si>
    <t>US67066G1040</t>
  </si>
  <si>
    <t>PLAYTECH PLC</t>
  </si>
  <si>
    <t>IM00B7S9G985</t>
  </si>
  <si>
    <t>QUDIAN INC</t>
  </si>
  <si>
    <t>US7477981069</t>
  </si>
  <si>
    <t>BOEING (BA</t>
  </si>
  <si>
    <t>US0970231058</t>
  </si>
  <si>
    <t>Capital Goods</t>
  </si>
  <si>
    <t>ROLLS-ROYCE HOLDINGS</t>
  </si>
  <si>
    <t>GB00B63H8491</t>
  </si>
  <si>
    <t>BAYERSCHE MOTOR</t>
  </si>
  <si>
    <t>DE0005190003</t>
  </si>
  <si>
    <t>Automobiles &amp; Components</t>
  </si>
  <si>
    <t>GENERAL MOTORS CO</t>
  </si>
  <si>
    <t>US37045V1008</t>
  </si>
  <si>
    <t>UNIVERSAL INTERTAINMENT</t>
  </si>
  <si>
    <t>JP3126130008</t>
  </si>
  <si>
    <t>Consumer Durables &amp; Apparel</t>
  </si>
  <si>
    <t>MELCO CROWN ENTERTAINMENT</t>
  </si>
  <si>
    <t>US5854641009</t>
  </si>
  <si>
    <t>Consumer Services</t>
  </si>
  <si>
    <t>MELCO INTER DEVEL</t>
  </si>
  <si>
    <t>HK0200030994</t>
  </si>
  <si>
    <t>HKSE</t>
  </si>
  <si>
    <t>HOME DEPOT INC</t>
  </si>
  <si>
    <t>US4370761029</t>
  </si>
  <si>
    <t>Retailing</t>
  </si>
  <si>
    <t>PRICELINE.COM(PCLN</t>
  </si>
  <si>
    <t>US7415034039</t>
  </si>
  <si>
    <t>PEPSICO INC</t>
  </si>
  <si>
    <t>US7134481081</t>
  </si>
  <si>
    <t>CELGENE CORP</t>
  </si>
  <si>
    <t>US1510201049</t>
  </si>
  <si>
    <t>GILEAD SCIENCES INC</t>
  </si>
  <si>
    <t>US3755581036</t>
  </si>
  <si>
    <t>MERCK &amp;CO INC</t>
  </si>
  <si>
    <t>US58933Y1055</t>
  </si>
  <si>
    <t>MYLAN NV</t>
  </si>
  <si>
    <t>NL0011031208</t>
  </si>
  <si>
    <t>NOVARTIS AG (NOVN</t>
  </si>
  <si>
    <t>CH0012005267</t>
  </si>
  <si>
    <t>SIX</t>
  </si>
  <si>
    <t>ROCHE HOLDING (ROG</t>
  </si>
  <si>
    <t>CH0012032048</t>
  </si>
  <si>
    <t>SHIRE PLC</t>
  </si>
  <si>
    <t>US82481R1068</t>
  </si>
  <si>
    <t>BANK OF AMERICA</t>
  </si>
  <si>
    <t>US0605051046</t>
  </si>
  <si>
    <t>BNP PARIBAS SA</t>
  </si>
  <si>
    <t>FR0000131104</t>
  </si>
  <si>
    <t>EURONEXT</t>
  </si>
  <si>
    <t>CITIGROUP INC</t>
  </si>
  <si>
    <t>US1729674242</t>
  </si>
  <si>
    <t>CREDIT AGRICOLE</t>
  </si>
  <si>
    <t>FR0000045072</t>
  </si>
  <si>
    <t>CAC</t>
  </si>
  <si>
    <t>BERKSHIRE HATH (BRK/A</t>
  </si>
  <si>
    <t>US0846701086</t>
  </si>
  <si>
    <t>BERKSHIRE HATHAWAY INC</t>
  </si>
  <si>
    <t>US0846707026</t>
  </si>
  <si>
    <t>JPMORGAN CHASE(JMP</t>
  </si>
  <si>
    <t>US46625H1005</t>
  </si>
  <si>
    <t>LENDINGCLUB CORP</t>
  </si>
  <si>
    <t>US52603A1097</t>
  </si>
  <si>
    <t>AMERICAN INTER GROUP</t>
  </si>
  <si>
    <t>US0268747849</t>
  </si>
  <si>
    <t>FAIRFAX FIN HOLDINGS</t>
  </si>
  <si>
    <t>CA3039011026</t>
  </si>
  <si>
    <t>TSX</t>
  </si>
  <si>
    <t>Muenchener Rueckversicherungs</t>
  </si>
  <si>
    <t>DE0008430026</t>
  </si>
  <si>
    <t>AFI DEVELOP LI</t>
  </si>
  <si>
    <t>CY0101380612</t>
  </si>
  <si>
    <t>Real Estate</t>
  </si>
  <si>
    <t>ATRIUM EUR REAL EST</t>
  </si>
  <si>
    <t>JE00B3DCF752</t>
  </si>
  <si>
    <t>NSI NV</t>
  </si>
  <si>
    <t>NL0012365084</t>
  </si>
  <si>
    <t>ALPHABET INC</t>
  </si>
  <si>
    <t>US02079K3059</t>
  </si>
  <si>
    <t>MICROSOFT</t>
  </si>
  <si>
    <t>US5949181045</t>
  </si>
  <si>
    <t>NEXON CO</t>
  </si>
  <si>
    <t>JP3758190007</t>
  </si>
  <si>
    <t>ORACLE CORP</t>
  </si>
  <si>
    <t>US68389X1054</t>
  </si>
  <si>
    <t>SAP SE</t>
  </si>
  <si>
    <t>DE0007164600</t>
  </si>
  <si>
    <t>VERINT SYSTEMS</t>
  </si>
  <si>
    <t>US92343X1000</t>
  </si>
  <si>
    <t>VISA INC</t>
  </si>
  <si>
    <t>US92826C8394</t>
  </si>
  <si>
    <t>APPLE INC</t>
  </si>
  <si>
    <t>US0378331005</t>
  </si>
  <si>
    <t>INFINEON TECNOLOGIES AG</t>
  </si>
  <si>
    <t>DE0006231004</t>
  </si>
  <si>
    <t>KLA-TENCOR CORP</t>
  </si>
  <si>
    <t>US4824801009</t>
  </si>
  <si>
    <t>NXP SEMICONDUCTORS</t>
  </si>
  <si>
    <t>NL0009538784</t>
  </si>
  <si>
    <t>ELLOMAY CAPITAL</t>
  </si>
  <si>
    <t>IL0010826357</t>
  </si>
  <si>
    <t>Utilities</t>
  </si>
  <si>
    <t>NATIONAL GRID PLC</t>
  </si>
  <si>
    <t>US6362743006</t>
  </si>
  <si>
    <t>SUEZ ENVIRONNEMENT</t>
  </si>
  <si>
    <t>FR0010613471</t>
  </si>
  <si>
    <t>SHIP HEALTHCARE HOLDINGS</t>
  </si>
  <si>
    <t>JP3274150006</t>
  </si>
  <si>
    <t>Health Care Equipment &amp; Services</t>
  </si>
  <si>
    <t>FIRST TRUST NASDAQ 100</t>
  </si>
  <si>
    <t>US3373451026</t>
  </si>
  <si>
    <t>AMUNDI ETF MSCI EMERGING MARKE</t>
  </si>
  <si>
    <t>FR0010959676</t>
  </si>
  <si>
    <t>MICRON TECHNOLOGY INC</t>
  </si>
  <si>
    <t>US5951121038</t>
  </si>
  <si>
    <t>FACEBOOK INC</t>
  </si>
  <si>
    <t>US30303M1027</t>
  </si>
  <si>
    <t>5. תעודות סל</t>
  </si>
  <si>
    <t>סה"כ תעודות סל</t>
  </si>
  <si>
    <t>סה"כ תעודות סל בישראל</t>
  </si>
  <si>
    <t>סה"כ תעודות סל שמחקות מדדי מניות בישראל</t>
  </si>
  <si>
    <t>פסגות סל תא 90 סד2</t>
  </si>
  <si>
    <t>מדדי מניות בארץ</t>
  </si>
  <si>
    <t>קסם תא 75</t>
  </si>
  <si>
    <t>תכלית 60SME סד-1</t>
  </si>
  <si>
    <t>סה"כ תעודות סל שמחקות מדדי מניות בחו"ל</t>
  </si>
  <si>
    <t>הראל טכנולוגיה S&amp;P</t>
  </si>
  <si>
    <t>מדדי מניות בחול</t>
  </si>
  <si>
    <t>הראל סל 500S&amp;P</t>
  </si>
  <si>
    <t>הראל סל MSCI שווקים</t>
  </si>
  <si>
    <t>הראל סל גרמניה דאקס</t>
  </si>
  <si>
    <t>הראל סל יורוסטוקס 60</t>
  </si>
  <si>
    <t>הראל סל סייבר ארהב</t>
  </si>
  <si>
    <t>הראל סל שקלי 500S&amp;P</t>
  </si>
  <si>
    <t>פסגות סל 500S&amp;P סד1</t>
  </si>
  <si>
    <t>פסגות סל 600 STOXX E שקל</t>
  </si>
  <si>
    <t>פסגות סל FTSE 250 Mi שקל</t>
  </si>
  <si>
    <t>פסגות סל דאקס שקלי</t>
  </si>
  <si>
    <t>פסגות סל יפן WISDOMT שקל</t>
  </si>
  <si>
    <t>פסגות סל ראסל 2000</t>
  </si>
  <si>
    <t>פסגות סל שווקים מתעו</t>
  </si>
  <si>
    <t>קסם 100 FTSE שקל</t>
  </si>
  <si>
    <t>קסם 500 S&amp;P</t>
  </si>
  <si>
    <t>קסם ברזיל TR</t>
  </si>
  <si>
    <t>קסם גרמניה Mid Cap M</t>
  </si>
  <si>
    <t>קסם דאקס שקלי</t>
  </si>
  <si>
    <t>קסם נאסדק 100</t>
  </si>
  <si>
    <t>קסם צריכה ארהב PR S&amp;</t>
  </si>
  <si>
    <t>קסם צריכה מחזורית אר</t>
  </si>
  <si>
    <t>קסם תא בלוסטאר ישראל</t>
  </si>
  <si>
    <t>תכלית 100 NASDAQ</t>
  </si>
  <si>
    <t>תכלית 100 NASDAQ מנו</t>
  </si>
  <si>
    <t>תכלית 500S&amp;P</t>
  </si>
  <si>
    <t>תכלית בנקים אזוריים</t>
  </si>
  <si>
    <t>תכלית נאסדק ביוטכנול</t>
  </si>
  <si>
    <t>תכלית ניקיי 225</t>
  </si>
  <si>
    <t>תכלית פיננסים ארהב</t>
  </si>
  <si>
    <t>תכלית ראסל 2000</t>
  </si>
  <si>
    <t>תכלית שווקים מתעוררים</t>
  </si>
  <si>
    <t>סה"כ תעודות סל שמחקות מדדים אחרים בישראל</t>
  </si>
  <si>
    <t>פסגות סל תל בונד שקל</t>
  </si>
  <si>
    <t>מדדים אחרים בארץ</t>
  </si>
  <si>
    <t>קסם תל בונד שקלי</t>
  </si>
  <si>
    <t>סה"כ תעודות סל שמחקות מדדים אחרים בחו"ל</t>
  </si>
  <si>
    <t>פסגות סל בונד עולמי</t>
  </si>
  <si>
    <t>מדדים אחרים בחול</t>
  </si>
  <si>
    <t>קסם 30 IBOXX $ LIQUI</t>
  </si>
  <si>
    <t>קסם היי בונד</t>
  </si>
  <si>
    <t>סה"כ תעודות סל אחר</t>
  </si>
  <si>
    <t>סה"כ תעודות סל short</t>
  </si>
  <si>
    <t>סה"כ תעודות סל בחו"ל</t>
  </si>
  <si>
    <t>סה"כ תעודות סל שמחקות מדדי מניות</t>
  </si>
  <si>
    <t>AMUNDI JPX-NIKKEI 400 UCIT</t>
  </si>
  <si>
    <t>FR0012688281</t>
  </si>
  <si>
    <t>DEKA MDAX UCITS ETF</t>
  </si>
  <si>
    <t>DE000ETFL441</t>
  </si>
  <si>
    <t>EGSHARES EMER MARK CONS</t>
  </si>
  <si>
    <t>US19762B5093</t>
  </si>
  <si>
    <t>ENERGY SPDR(XLE</t>
  </si>
  <si>
    <t>US81369Y5069</t>
  </si>
  <si>
    <t>FIRST TRUST EMERGING MARKETS A</t>
  </si>
  <si>
    <t>US33737J1824</t>
  </si>
  <si>
    <t>FIRST TRUST ISE CLOUD COMPUTIN</t>
  </si>
  <si>
    <t>US3373X1928</t>
  </si>
  <si>
    <t>FIRST TRUST MATERIALS ALPHADEX</t>
  </si>
  <si>
    <t>US33734X1688</t>
  </si>
  <si>
    <t>GLOBAL X CHINA CONSUMER ETF</t>
  </si>
  <si>
    <t>US37950E4089</t>
  </si>
  <si>
    <t>GLOBAL X MSCI COLOMBIA</t>
  </si>
  <si>
    <t>US37950E2000</t>
  </si>
  <si>
    <t>IBB/$/BIO/SP500</t>
  </si>
  <si>
    <t>US4642875565</t>
  </si>
  <si>
    <t>ISH CHINA LARGE-CAP ETF</t>
  </si>
  <si>
    <t>US4642871846</t>
  </si>
  <si>
    <t>ISH EDGE MSCI MIN VOL</t>
  </si>
  <si>
    <t>US46429B6974</t>
  </si>
  <si>
    <t>ISH MSCI ALL COUNTRY ASIA</t>
  </si>
  <si>
    <t>US4642881829</t>
  </si>
  <si>
    <t>ISH MSCI FRANCE ETF</t>
  </si>
  <si>
    <t>US4642867075</t>
  </si>
  <si>
    <t>ISH MSCI MEXICO CAPPED ETF</t>
  </si>
  <si>
    <t>US4642868222</t>
  </si>
  <si>
    <t>ISH MSCI PACIFIC(EPP</t>
  </si>
  <si>
    <t>US4642866655</t>
  </si>
  <si>
    <t>ISH MSCI S/KOREA CAPPE</t>
  </si>
  <si>
    <t>US4642867729</t>
  </si>
  <si>
    <t>ISH MSCI SPAIN CAPPED</t>
  </si>
  <si>
    <t>US4642867646</t>
  </si>
  <si>
    <t>ISH RUSSELL 2000 ETF</t>
  </si>
  <si>
    <t>US4642876555</t>
  </si>
  <si>
    <t>ISH US AEROSPACE&amp;DEPENSE</t>
  </si>
  <si>
    <t>US4642887602</t>
  </si>
  <si>
    <t>ISH US HOME CONSTR</t>
  </si>
  <si>
    <t>US4642887529</t>
  </si>
  <si>
    <t>ISH US OIL EQUIPMENT</t>
  </si>
  <si>
    <t>US4642888444</t>
  </si>
  <si>
    <t>ISHARES CORE SPI ETF CH</t>
  </si>
  <si>
    <t>CH0237935652</t>
  </si>
  <si>
    <t>ISHARES EURO STOXX SELECT</t>
  </si>
  <si>
    <t>DE002635281</t>
  </si>
  <si>
    <t>ISHARES GLOBAL TECH</t>
  </si>
  <si>
    <t>US4642872919</t>
  </si>
  <si>
    <t>ISHARES LATIN AMERICA 40 ETF</t>
  </si>
  <si>
    <t>US4642873909</t>
  </si>
  <si>
    <t>ISHARES MSCI AUSTRALIA(EWA</t>
  </si>
  <si>
    <t>US4642861037</t>
  </si>
  <si>
    <t>ISHARES MSCI CHINA ETF</t>
  </si>
  <si>
    <t>US46429B6719</t>
  </si>
  <si>
    <t>ISHARES MSCI EAFE GROWTH ETF</t>
  </si>
  <si>
    <t>US4642888857</t>
  </si>
  <si>
    <t>ISHARES MSCI EM</t>
  </si>
  <si>
    <t>US4642872349</t>
  </si>
  <si>
    <t>ISHARES MSCI EUROZONE</t>
  </si>
  <si>
    <t>US4642866085</t>
  </si>
  <si>
    <t>ISHARES MSCI INDIA ETF</t>
  </si>
  <si>
    <t>US46429B5984</t>
  </si>
  <si>
    <t>ISHARES PHLX SEMICONDUCTOR ETF</t>
  </si>
  <si>
    <t>US4642875235</t>
  </si>
  <si>
    <t>ISHARES TRANSPO</t>
  </si>
  <si>
    <t>US4642871929</t>
  </si>
  <si>
    <t>ISHARES US BROKER-DEALA</t>
  </si>
  <si>
    <t>US4642887941</t>
  </si>
  <si>
    <t>KRANESHARES CSI CHINA INTERNET</t>
  </si>
  <si>
    <t>US5007673065</t>
  </si>
  <si>
    <t>MH/$/SEMICO/SP500</t>
  </si>
  <si>
    <t>US57060U2336</t>
  </si>
  <si>
    <t>QQQ/$/NASDAQ100</t>
  </si>
  <si>
    <t>US73935A1043</t>
  </si>
  <si>
    <t>ROBO GLOBAL ROBOTICS AND AUTOM</t>
  </si>
  <si>
    <t>US3015057074</t>
  </si>
  <si>
    <t>Real Estate Select Sector SPDR(XLRE</t>
  </si>
  <si>
    <t>US81369Y8600</t>
  </si>
  <si>
    <t>SPDR DOWJONES INDUSTRIAL</t>
  </si>
  <si>
    <t>US78467X1090</t>
  </si>
  <si>
    <t>SPDR S&amp;P 500(SPY</t>
  </si>
  <si>
    <t>US78462F1030</t>
  </si>
  <si>
    <t>SPDR S&amp;P BANK(KBE</t>
  </si>
  <si>
    <t>US78464A7972</t>
  </si>
  <si>
    <t>SPDR S&amp;P BIOTEC</t>
  </si>
  <si>
    <t>US78464A8707</t>
  </si>
  <si>
    <t>SPDR S&amp;P CHINE ETF</t>
  </si>
  <si>
    <t>US78463X4007</t>
  </si>
  <si>
    <t>SPDR S&amp;P HOMEBU(XHB</t>
  </si>
  <si>
    <t>US78464A8889</t>
  </si>
  <si>
    <t>SPDR S&amp;P INSUR(KIE</t>
  </si>
  <si>
    <t>US78464A7899</t>
  </si>
  <si>
    <t>SPDR S&amp;P PHARMA</t>
  </si>
  <si>
    <t>US78464A7220</t>
  </si>
  <si>
    <t>SPDR S&amp;P REG BANKING</t>
  </si>
  <si>
    <t>US78464A6982</t>
  </si>
  <si>
    <t>VANGUARD FTSE EMER MARK</t>
  </si>
  <si>
    <t>US9220428588</t>
  </si>
  <si>
    <t>VANGUARD HEALTH</t>
  </si>
  <si>
    <t>US92204A5048</t>
  </si>
  <si>
    <t>VANGUARD INF TECH(VGT</t>
  </si>
  <si>
    <t>US92204A7028</t>
  </si>
  <si>
    <t>VANGUARD S&amp;P 500</t>
  </si>
  <si>
    <t>US9229083632</t>
  </si>
  <si>
    <t>VGK/MSCI EUROPE</t>
  </si>
  <si>
    <t>US9220428745</t>
  </si>
  <si>
    <t>WISDOMTREE EMERGING MARKETS SM</t>
  </si>
  <si>
    <t>UC97717W2816</t>
  </si>
  <si>
    <t>WISDOMTREE EUR HEDGED EQ</t>
  </si>
  <si>
    <t>US97717X7012</t>
  </si>
  <si>
    <t>WISDOMTREE EUROPE SMALLCAP DIV</t>
  </si>
  <si>
    <t>US97717W8698</t>
  </si>
  <si>
    <t>WISDOMTREE INDIA EARN</t>
  </si>
  <si>
    <t>US97717W4226</t>
  </si>
  <si>
    <t>WISDOMTREE JAP HEDGED</t>
  </si>
  <si>
    <t>US97717W8516</t>
  </si>
  <si>
    <t>WISDOMTREE JAPAN SMALLCAP DIVI</t>
  </si>
  <si>
    <t>US97717W8367</t>
  </si>
  <si>
    <t>WISDOMTREE U.S. QUALITY DIVIDE</t>
  </si>
  <si>
    <t>US97717X6691</t>
  </si>
  <si>
    <t>XLB/$/MATER/SP500</t>
  </si>
  <si>
    <t>US81369Y1001</t>
  </si>
  <si>
    <t>XLF/$/FINANC/SPS500</t>
  </si>
  <si>
    <t>US81369Y6059</t>
  </si>
  <si>
    <t>XLI/$/INDUST/SP500</t>
  </si>
  <si>
    <t>US81369Y7040</t>
  </si>
  <si>
    <t>XLK/$/TECH/SP500</t>
  </si>
  <si>
    <t>US81369Y8030</t>
  </si>
  <si>
    <t>XLP/$/CONS-STAP/SP50</t>
  </si>
  <si>
    <t>US81369Y3080</t>
  </si>
  <si>
    <t>XLU/$/UTIL/SP500</t>
  </si>
  <si>
    <t>US81369Y8865</t>
  </si>
  <si>
    <t>XLV/$/HEALTH/SP500</t>
  </si>
  <si>
    <t>US81369Y2090</t>
  </si>
  <si>
    <t>XLY/$/CONS-DISC/SP50</t>
  </si>
  <si>
    <t>US81369Y4070</t>
  </si>
  <si>
    <t>גרמניה/יורו/DAX</t>
  </si>
  <si>
    <t>DE0005933931</t>
  </si>
  <si>
    <t>יפן/$/EWJ</t>
  </si>
  <si>
    <t>US4642868487</t>
  </si>
  <si>
    <t>סה"כ תעודות סל שמחקות מדדים אחרים</t>
  </si>
  <si>
    <t>ISH $ HIGH YIELS CORP</t>
  </si>
  <si>
    <t>IE00B4PY7Y77</t>
  </si>
  <si>
    <t>ISH INTERMEDIATE CREDIT</t>
  </si>
  <si>
    <t>US4642886380</t>
  </si>
  <si>
    <t>ISH JP MORGAN USD EMER</t>
  </si>
  <si>
    <t>US4642882819</t>
  </si>
  <si>
    <t>ISHARES 1-3Y CREDIT(CSJ</t>
  </si>
  <si>
    <t>US4642886463</t>
  </si>
  <si>
    <t>ISHARES IBOXX INVEST</t>
  </si>
  <si>
    <t>US4642872422</t>
  </si>
  <si>
    <t>PIMCO SHORT-TER</t>
  </si>
  <si>
    <t>IE00B7N3YW49</t>
  </si>
  <si>
    <t>PIMKO INVEST GRADE CORP</t>
  </si>
  <si>
    <t>US72201R8170</t>
  </si>
  <si>
    <t>VANGUARD SHORT-TERM CO</t>
  </si>
  <si>
    <t>US92206C4096</t>
  </si>
  <si>
    <t>6. קרנות נאמנות</t>
  </si>
  <si>
    <t>סה"כ תעודות השתתפות בקרנות נאמנות</t>
  </si>
  <si>
    <t>סה"כ קרנות נאמנות בישראל</t>
  </si>
  <si>
    <t>סה"כ אג"ח ממשלתי</t>
  </si>
  <si>
    <t>סה"כ אחר</t>
  </si>
  <si>
    <t>סה"כ קרנות נאמנות בחו"ל</t>
  </si>
  <si>
    <t>AMUNDI BOND GLOB AGGRE</t>
  </si>
  <si>
    <t>LU0319687637</t>
  </si>
  <si>
    <t>אג"ח קונצרני</t>
  </si>
  <si>
    <t>ANGBDAA</t>
  </si>
  <si>
    <t>IE00BNN82M77</t>
  </si>
  <si>
    <t>ISE</t>
  </si>
  <si>
    <t>AVIVA INVESTORS SICAV-G</t>
  </si>
  <si>
    <t>LU0367993663</t>
  </si>
  <si>
    <t>BLACKROCK GLOBAL FUNDS</t>
  </si>
  <si>
    <t>LU0326960662</t>
  </si>
  <si>
    <t>FRANKLIN TEMPLETON INVEST</t>
  </si>
  <si>
    <t>LU0181997262</t>
  </si>
  <si>
    <t>PIMCO EM LOCAL BOND FU</t>
  </si>
  <si>
    <t>IE00B29K0P99</t>
  </si>
  <si>
    <t>PIMCO FU GLOB INV</t>
  </si>
  <si>
    <t>IE0034085260</t>
  </si>
  <si>
    <t>PIMCO GLOB HY BOND FU</t>
  </si>
  <si>
    <t>IE0002420739</t>
  </si>
  <si>
    <t>ROBECO CAPITAL GROWTH</t>
  </si>
  <si>
    <t>LU0398248921</t>
  </si>
  <si>
    <t>ROGGLCU ID</t>
  </si>
  <si>
    <t>IE00B4L62751</t>
  </si>
  <si>
    <t>UBAM-GLOB HIGH YIELD</t>
  </si>
  <si>
    <t>LU0569863243</t>
  </si>
  <si>
    <t>ATF LI AUSTRALIAN</t>
  </si>
  <si>
    <t>EQUITY TRUSTEES</t>
  </si>
  <si>
    <t>מניות</t>
  </si>
  <si>
    <t>EDMOND DE ROTHS EUR VALUE</t>
  </si>
  <si>
    <t>LU1103284433</t>
  </si>
  <si>
    <t>HENDERSON HORIZON</t>
  </si>
  <si>
    <t>LU0562901099</t>
  </si>
  <si>
    <t>KOTAK FUNDS-INDIA</t>
  </si>
  <si>
    <t>LU0675383409</t>
  </si>
  <si>
    <t>SUMI TRUST INVESTMENT FUNDS</t>
  </si>
  <si>
    <t>IE00BLD2G458</t>
  </si>
  <si>
    <t>7. כתבי אופציה</t>
  </si>
  <si>
    <t>סה"כ כתבי אופציה</t>
  </si>
  <si>
    <t>סה"כ כתבי אופציה בישראל</t>
  </si>
  <si>
    <t>סה"כ כתבי אופציה בחו"ל</t>
  </si>
  <si>
    <t>8. אופציות</t>
  </si>
  <si>
    <t>סה"כ אופציות</t>
  </si>
  <si>
    <t>סה"כ אופציות בישראל</t>
  </si>
  <si>
    <t>סה"כ אופציות על מדדים כולל מניות</t>
  </si>
  <si>
    <t>C 1510 APR</t>
  </si>
  <si>
    <t>C 1600 MAR</t>
  </si>
  <si>
    <t>P 1340 APR</t>
  </si>
  <si>
    <t>P 1390 APR</t>
  </si>
  <si>
    <t>סה"כ אופציות ₪/מט"ח</t>
  </si>
  <si>
    <t>סה"כ אופציות על ריבית</t>
  </si>
  <si>
    <t>סה"כ אופציות אחרות</t>
  </si>
  <si>
    <t>סה"כ אופציות בחו"ל</t>
  </si>
  <si>
    <t>SPX US 04/20/18 C2910</t>
  </si>
  <si>
    <t>SPX US 04/20/18 P2530</t>
  </si>
  <si>
    <t>סה"כ אופציות על מטבעות</t>
  </si>
  <si>
    <t>סה"כ אופציות על סחורות</t>
  </si>
  <si>
    <t>9. חוזים עתידיים</t>
  </si>
  <si>
    <t>סה"כ חוזים עתידיים</t>
  </si>
  <si>
    <t>סה"כ חוזים עתידיים בישראל</t>
  </si>
  <si>
    <t>סה"כ חוזים עתידיים ישראל</t>
  </si>
  <si>
    <t>סה"כ חוזים עתידיים בחו"ל</t>
  </si>
  <si>
    <t>סה"כ חוזים עתידיים חו"ל</t>
  </si>
  <si>
    <t>10. מוצרים מובנים</t>
  </si>
  <si>
    <t>נכס בסיס</t>
  </si>
  <si>
    <t>סה"כ מוצרים מובנים</t>
  </si>
  <si>
    <t>סה"כ מוצרים מובנים בישראל</t>
  </si>
  <si>
    <t>סה"כ מוצרים מובנים קרן מובטחת</t>
  </si>
  <si>
    <t>סה"כ מוצרים מובנים קרן לא מובטחת</t>
  </si>
  <si>
    <t>אלה פקדון אגח ב</t>
  </si>
  <si>
    <t>סה"כ מוצרים מאוגחים: שכבת חוב (Tranch) בדרוג AA- ומעלה</t>
  </si>
  <si>
    <t>סה"כ מוצרים מאוגחים: שכבת חוב (Tranch) בדרוג BBB- עד A+</t>
  </si>
  <si>
    <t>סה"כ מוצרים מאוגחים: שכבת חוב (Tranch) בדרוג BB+ ומטה</t>
  </si>
  <si>
    <t>סה"כ מוצרים מאוגחים: שכבת הון (Equity Tranch)</t>
  </si>
  <si>
    <t>סה"כ מוצרים מובנים בחו"ל</t>
  </si>
  <si>
    <t>1.ג. ניירות ערך לא סחירים</t>
  </si>
  <si>
    <t>שווי הוגן</t>
  </si>
  <si>
    <t>סה"כ תעודות התחייבות ממשלתיות בישראל</t>
  </si>
  <si>
    <t>סה"כ חץ</t>
  </si>
  <si>
    <t>סה"כ ערד</t>
  </si>
  <si>
    <t>סה"כ מירון</t>
  </si>
  <si>
    <t>סה"כ פקדונות חשכ"ל</t>
  </si>
  <si>
    <t>סה"כ תעודות התחייבות ממשלתיות אחרות</t>
  </si>
  <si>
    <t>סה"כ תעודות התחייבות ממשלתיות בחו"ל</t>
  </si>
  <si>
    <t>סה"כ אג"ח לא סחיר שהנפיקו ממשלות זרות בחו"ל</t>
  </si>
  <si>
    <t>סה"כ תעודות חוב מסחריות ל"ס</t>
  </si>
  <si>
    <t>סה"כ תעודות חוב מסחריות ל"ס בישראל</t>
  </si>
  <si>
    <t>סה"כ תעודות חוב מסחריות צמוד מדד</t>
  </si>
  <si>
    <t>סה"כ תעודות חוב מסחריות לא צמוד</t>
  </si>
  <si>
    <t>סה"כ תעודות חוב מסחריות אחר</t>
  </si>
  <si>
    <t>סה"כ תעודות חוב מסחריות ל"ס בחו"ל</t>
  </si>
  <si>
    <t>סה"כ תעודות חוב מסחריות של חברות ישראליות</t>
  </si>
  <si>
    <t>סה"כ תעודות חוב מסחריות של חברות זרות</t>
  </si>
  <si>
    <t>סה"כ אג"ח קונצרני ל"ס</t>
  </si>
  <si>
    <t>סה"כ אג"ח קונצרני ל"ס בישראל</t>
  </si>
  <si>
    <t>סה"כ אג"ח קונצרני צמוד מדד</t>
  </si>
  <si>
    <t>סופרגז אגח 4.5</t>
  </si>
  <si>
    <t>2/07/2007</t>
  </si>
  <si>
    <t>אריסון החזקות א'</t>
  </si>
  <si>
    <t>7/03/2007</t>
  </si>
  <si>
    <t>הראל בטוח אגח1</t>
  </si>
  <si>
    <t>20/05/2004</t>
  </si>
  <si>
    <t>קבוצת דלק יא</t>
  </si>
  <si>
    <t>19/07/2006</t>
  </si>
  <si>
    <t>אגח לס דרך ארץ</t>
  </si>
  <si>
    <t>26/06/2007</t>
  </si>
  <si>
    <t>אספיסיאל 4 6.45%</t>
  </si>
  <si>
    <t>1/11/2005</t>
  </si>
  <si>
    <t>אספיסיאל אגח 2</t>
  </si>
  <si>
    <t>23/03/2005</t>
  </si>
  <si>
    <t>אמפל אגח ב' חש1/13</t>
  </si>
  <si>
    <t>C IL</t>
  </si>
  <si>
    <t>אמפל אמר'א' לס 6.25%</t>
  </si>
  <si>
    <t>אמפל אמר'ג' לס 6.95%</t>
  </si>
  <si>
    <t>אמפלאמ ב חש 2/14</t>
  </si>
  <si>
    <t>אמפלאמ ב חש 2/15</t>
  </si>
  <si>
    <t>אלון דלק אגח ל"ס א</t>
  </si>
  <si>
    <t>D IL</t>
  </si>
  <si>
    <t>אמפל אמר' ב' לס 6.6%</t>
  </si>
  <si>
    <t>אמפל אמריקן ב'חש</t>
  </si>
  <si>
    <t>- IL</t>
  </si>
  <si>
    <t>לידקום א</t>
  </si>
  <si>
    <t>1/09/2009</t>
  </si>
  <si>
    <t>סה"כ אג"ח קונצרני לא צמוד</t>
  </si>
  <si>
    <t>סה"כ אג"ח קונצרני צמודות למט"ח</t>
  </si>
  <si>
    <t>דלק (תמר) ב'2018</t>
  </si>
  <si>
    <t>12/05/2014</t>
  </si>
  <si>
    <t>דלק (תמר) ג'2020</t>
  </si>
  <si>
    <t>דלק (תמר) ד'2023</t>
  </si>
  <si>
    <t>דלק (תמר) ה'2025</t>
  </si>
  <si>
    <t>צים A1 אגח 3% 6/23</t>
  </si>
  <si>
    <t>21/07/2014</t>
  </si>
  <si>
    <t>צים אגח ד' 2.8% 6/21</t>
  </si>
  <si>
    <t>סה"כ אג"ח קונצרני אחר</t>
  </si>
  <si>
    <t>סה"כ אג"ח קונצרני ל"ס בחו"ל</t>
  </si>
  <si>
    <t>סה"כ אג"ח קונצרני של חברות ישראליות</t>
  </si>
  <si>
    <t>סה"כ אג"ח קונצרני של חברות זרות</t>
  </si>
  <si>
    <t>KAUP 5.75 10/11</t>
  </si>
  <si>
    <t>US48632FAA93</t>
  </si>
  <si>
    <t>4/10/2006</t>
  </si>
  <si>
    <t>סה"כ מניות ל"ס</t>
  </si>
  <si>
    <t>סה"כ מניות ל"ס בישראל</t>
  </si>
  <si>
    <t>איילות מ"ר ב</t>
  </si>
  <si>
    <t>פטרו גרופ ל"ס</t>
  </si>
  <si>
    <t>צים מניה ל"ס</t>
  </si>
  <si>
    <t>חבס ל"ס</t>
  </si>
  <si>
    <t>סה"כ מניות ל"ס בחו"ל</t>
  </si>
  <si>
    <t>5. קרנות השקעה</t>
  </si>
  <si>
    <t>סה"כ קרנות השקעה ל"ס</t>
  </si>
  <si>
    <t>סה"כ קרנות השקעה ל"ס בישראל</t>
  </si>
  <si>
    <t>סה"כ קרנות הון סיכון</t>
  </si>
  <si>
    <t>סה"כ קרנות גידור</t>
  </si>
  <si>
    <t>סה"כ קרנות נדל"ן</t>
  </si>
  <si>
    <t>סה"כ קרנות השקעה אחרות</t>
  </si>
  <si>
    <t>ISRAEL SECONDARY FUND II</t>
  </si>
  <si>
    <t>TENE GR.CAPITAL 3</t>
  </si>
  <si>
    <t>אלפא הזדמנויות מיטב</t>
  </si>
  <si>
    <t>אלפא הזדמנויות פסגות</t>
  </si>
  <si>
    <t>טנא II הון צמיחה</t>
  </si>
  <si>
    <t>טנא הון צמיחה IV</t>
  </si>
  <si>
    <t>מנוף אוריגו 1</t>
  </si>
  <si>
    <t>פימי 2</t>
  </si>
  <si>
    <t>פימי 4</t>
  </si>
  <si>
    <t>ק.ה הראל תשתיות</t>
  </si>
  <si>
    <t>ק.ה מנוף 1ב' בראשית</t>
  </si>
  <si>
    <t>ק.ה מנוף 2ב' KCPS</t>
  </si>
  <si>
    <t>קרן אלפא ערך1</t>
  </si>
  <si>
    <t>קרן ארבל</t>
  </si>
  <si>
    <t>קרן השקעה מארקסטון</t>
  </si>
  <si>
    <t>קרן טוליפ קפיטל</t>
  </si>
  <si>
    <t>קרן נוקד אקוויטי</t>
  </si>
  <si>
    <t>קרן נוקד גלובל</t>
  </si>
  <si>
    <t>קרן ספרה מניות ישראליות</t>
  </si>
  <si>
    <t>סה"כ קרנות השקעה ל"ס בחו"ל</t>
  </si>
  <si>
    <t>BLUE ATLAN PARTNERS II</t>
  </si>
  <si>
    <t>ברק  קפיטל</t>
  </si>
  <si>
    <t>פרופימיקס קרן השקעה</t>
  </si>
  <si>
    <t>ק.השקעה BLUE ATLAN</t>
  </si>
  <si>
    <t>AMI OPPORT ק.השקעה</t>
  </si>
  <si>
    <t>DOVER IX</t>
  </si>
  <si>
    <t>DOVER VIII</t>
  </si>
  <si>
    <t>HAMILTON IX ק.השקעה</t>
  </si>
  <si>
    <t>HAMILT L FUNDIX</t>
  </si>
  <si>
    <t>HAMILTON L III ק.השקעה</t>
  </si>
  <si>
    <t>LOOL II VENTURE</t>
  </si>
  <si>
    <t>PARTNERS GROUP  -SEC2011</t>
  </si>
  <si>
    <t>XS00022266XX</t>
  </si>
  <si>
    <t>VINTAGE VII</t>
  </si>
  <si>
    <t>6. כתבי אופציה</t>
  </si>
  <si>
    <t>סה"כ כתבי אופציה ל"ס</t>
  </si>
  <si>
    <t>סה"כ כתבי אופציה ל"ס בישראל</t>
  </si>
  <si>
    <t>סה"כ כתבי אופציה ל"ס בחו"ל</t>
  </si>
  <si>
    <t>AET S 24 אופ ל"ס</t>
  </si>
  <si>
    <t>AFI B 24/7/19 אופ ל"ס</t>
  </si>
  <si>
    <t>7. אופציות</t>
  </si>
  <si>
    <t>סה"כ אופציות ל"ס</t>
  </si>
  <si>
    <t>סה"כ אופציות ל"ס בישראל</t>
  </si>
  <si>
    <t>סה"כ אופציות מדדים כולל מניות</t>
  </si>
  <si>
    <t>סה"כ אופציות ₪ / מט"ח</t>
  </si>
  <si>
    <t>סה"כ אופציות מט"ח/ מט"ח</t>
  </si>
  <si>
    <t>סה"כ אופציות ריבית</t>
  </si>
  <si>
    <t>סה"כ אופציות אחר</t>
  </si>
  <si>
    <t>סה"כ אופציות ל"ס בחו"ל</t>
  </si>
  <si>
    <t>סה"כ אופציות מטבע</t>
  </si>
  <si>
    <t>סה"כ אופציות סחורות</t>
  </si>
  <si>
    <t>8. חוזים עתידיים</t>
  </si>
  <si>
    <t>סה"כ חוזים עתידיים ל"ס</t>
  </si>
  <si>
    <t>סה"כ חוזים עתידיים ל"ס בישראל</t>
  </si>
  <si>
    <t>סה"כ חוזים מדדים כולל מניות</t>
  </si>
  <si>
    <t>סה"כ חוזים ₪ / מט"ח</t>
  </si>
  <si>
    <t>EUR/ILS FW 4.131300 10/07/18</t>
  </si>
  <si>
    <t>EUR/ILS FW 4.222800 25/04/18</t>
  </si>
  <si>
    <t>EUR/ILS FW 4.282900 10/07/18</t>
  </si>
  <si>
    <t>EUR/ILS FW 4.288300 29/05/18</t>
  </si>
  <si>
    <t>EUR/ILS FW 4.339000 10/07/18</t>
  </si>
  <si>
    <t>USD/ILS FW 3.386300 25/04/18</t>
  </si>
  <si>
    <t>USD/ILS FW 3.426600 29/05/18</t>
  </si>
  <si>
    <t>USD/ILS FW 3.463000 29/05/18</t>
  </si>
  <si>
    <t>USD/ILS FW 3.475100 29/05/18</t>
  </si>
  <si>
    <t>USD/ILS FW 3.484500 29/05/18</t>
  </si>
  <si>
    <t>סה"כ חוזים מט"ח/ מט"ח</t>
  </si>
  <si>
    <t>סה"כ חוזים ריבית</t>
  </si>
  <si>
    <t>סה"כ חוזים אחר</t>
  </si>
  <si>
    <t>EUR/ILS FW 4.300700 10/07/18</t>
  </si>
  <si>
    <t>USD/ILS FW 3.476000 29/05/18</t>
  </si>
  <si>
    <t>סה"כ חוזים עתידיים ל"ס בחו"ל</t>
  </si>
  <si>
    <t>סה"כ חוזים מטבע</t>
  </si>
  <si>
    <t>9. מוצרים מובנים</t>
  </si>
  <si>
    <t>סה"כ מוצרים מובנים ל"ס</t>
  </si>
  <si>
    <t>סה"כ מוצרים מובנים ל"ס בישראל</t>
  </si>
  <si>
    <t>סה"כ מוצרים מובנים ל"ס בחו"ל</t>
  </si>
  <si>
    <t>1.ד. הלוואות:</t>
  </si>
  <si>
    <t>קונסורציום כן/לא</t>
  </si>
  <si>
    <t>סה"כ הלוואות</t>
  </si>
  <si>
    <t>סה"כ הלוואות בישראל</t>
  </si>
  <si>
    <t>סה"כ הלוואות כנגד חסכון עמיתים/מבוטחים</t>
  </si>
  <si>
    <t>סה"כ הלוואות מובטחות במשכנתא או תיקי משכנתאות</t>
  </si>
  <si>
    <t>סה"כ הלוואות מובטחות בערבות בנקאית</t>
  </si>
  <si>
    <t>סה"כ הלוואות מובטחות בבטחונות אחרים</t>
  </si>
  <si>
    <t>הלואה רומני אסטבלישמ</t>
  </si>
  <si>
    <t>לא</t>
  </si>
  <si>
    <t>29/04/2002</t>
  </si>
  <si>
    <t>סה"כ הלוואות מובטחות בשעבוד כלי רכב</t>
  </si>
  <si>
    <t>סה"כ הלוואות לסוכנים מובטחות בתזרים עמלות</t>
  </si>
  <si>
    <t>סה"כ הלוואות לסוכנים בטחונות אחרים</t>
  </si>
  <si>
    <t>סה"כ הלוואות הלוואות לעובדים ונושאי משרה</t>
  </si>
  <si>
    <t>סה"כ הלוואות לא מובטחות</t>
  </si>
  <si>
    <t>סה"כ הלוואות בחו"ל</t>
  </si>
  <si>
    <t>סה"כ הלוואות מובטחות במשכנתא או תיקי משכנתאות בחול</t>
  </si>
  <si>
    <t>סה"כ הלוואות מובטחות בערבות בנקאית בחול</t>
  </si>
  <si>
    <t>סה"כ הלוואות מובטחות בבטחונות אחרים בחול</t>
  </si>
  <si>
    <t>סה"כ הלוואות לא מובטחות בחול</t>
  </si>
  <si>
    <t>1.ה. פקדונות מעל 3 חודשים:</t>
  </si>
  <si>
    <t>סה"כ פקדונות</t>
  </si>
  <si>
    <t>סה"כ פקדונות בישראל</t>
  </si>
  <si>
    <t>סה"כ פקדונות צמוד למדד</t>
  </si>
  <si>
    <t>פקדון דקסיה ישראל</t>
  </si>
  <si>
    <t>סה"כ פקדונות לא צמוד</t>
  </si>
  <si>
    <t>סה"כ פקדונות נקוב במט"ח</t>
  </si>
  <si>
    <t>סה"כ פקדונות צמוד למט"ח</t>
  </si>
  <si>
    <t>סה"כ פקדונות אחר</t>
  </si>
  <si>
    <t>סה"כ פקדונות בחו"ל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</si>
  <si>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</si>
  <si>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</si>
  <si>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</si>
  <si>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</si>
  <si>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</si>
  <si>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</si>
  <si>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זכויות מקרקעין</t>
  </si>
  <si>
    <t>סה"כ זכויות מקרקעין בישראל</t>
  </si>
  <si>
    <t>סה"כ מקרקעין מניב</t>
  </si>
  <si>
    <t>סה"כ מקרקעין לא מניב</t>
  </si>
  <si>
    <t>סה"כ זכויות מקרקעין בחו"ל</t>
  </si>
  <si>
    <t>סה"כ מקרקעין מניב בחול</t>
  </si>
  <si>
    <t>סה"כ מקרקעין לא מניב בחול</t>
  </si>
  <si>
    <t>1. ז. השקעה בחברות מוחזקות:</t>
  </si>
  <si>
    <t>סה"כ חברות מוחזקות</t>
  </si>
  <si>
    <t>סה"כ נכסים אחרים</t>
  </si>
  <si>
    <t>סה"כ חברות מוחזקות בארץ</t>
  </si>
  <si>
    <t>סה"כ חברות מוחזקות בחו"ל</t>
  </si>
  <si>
    <t>1. ח. השקעות אחרות</t>
  </si>
  <si>
    <t>סה"כ השקעות אחרות</t>
  </si>
  <si>
    <t>סה"כ השקעות אחרות בישראל</t>
  </si>
  <si>
    <t>סה"כ השקעות אחרות בחו"ל</t>
  </si>
  <si>
    <t>1. ט. יתרות התחייבות להשקעה:</t>
  </si>
  <si>
    <t>סכום ההתחייבות</t>
  </si>
  <si>
    <t>תאריך סיום ההתחייבות</t>
  </si>
  <si>
    <t>סה"כ התחייבות להשקעה</t>
  </si>
  <si>
    <t>סה"כ התחייבות להשקעה בישראל</t>
  </si>
  <si>
    <t>סה"כ יתרות התחייבות להשקעה בישראל</t>
  </si>
  <si>
    <t>סה"כ התחייבות להשקעה בחו"ל</t>
  </si>
  <si>
    <t>סה"כ יתרות התחייבות להשקעה בחו"ל</t>
  </si>
  <si>
    <t>2.א. אג"ח קונצרני סחיר</t>
  </si>
  <si>
    <t>ריבית אפקטיבית</t>
  </si>
  <si>
    <t>עלות מותאמת</t>
  </si>
  <si>
    <t>2.ב. אג"ח קונצרני לא סחיר</t>
  </si>
  <si>
    <t>2.ג. מסגרות אשראי מנוצלות ללווים</t>
  </si>
  <si>
    <t>סה"כ מסגרות אשראי מנוצלת ללוים</t>
  </si>
  <si>
    <t>סה"כ מסגרות אשראי בישראל</t>
  </si>
  <si>
    <t>סה"כ מסגרות אשראי צמודות</t>
  </si>
  <si>
    <t>סה"כ מסגרות אשראי לא צמודות</t>
  </si>
  <si>
    <t>סה"כ מסגרות אשראי צמודות מט"ח</t>
  </si>
  <si>
    <t>סה"כ מסגרות אשראי אחר</t>
  </si>
  <si>
    <t>סה"כ מסגרות אשראי בחו"ל</t>
  </si>
  <si>
    <t>סה"כ מסגרות אשראי חברות ישראליות בחו"ל</t>
  </si>
  <si>
    <t>סה"כ מסגרות אשראי חברות זרות</t>
  </si>
  <si>
    <t>מזומן בקופה</t>
  </si>
  <si>
    <t>מזומן בפועלים סהר</t>
  </si>
  <si>
    <t>מזומן בבנק אוצר החיל</t>
  </si>
  <si>
    <t>דולר אוסטרלי בפועלים סהר</t>
  </si>
  <si>
    <t>דולר אמריקאי בפועלים סהר</t>
  </si>
  <si>
    <t>דולר ניו זילנד בפועלים סהר</t>
  </si>
  <si>
    <t>אירו בפועלים סהר</t>
  </si>
  <si>
    <t>יין בפועלים סהר</t>
  </si>
  <si>
    <t>לירה שטרלינג בפועלים סהר</t>
  </si>
  <si>
    <t>פזו מקסיקני בפועלים סהר</t>
  </si>
  <si>
    <t>פרנק שוויצרי בפועלים סהר</t>
  </si>
  <si>
    <t>פחק בפועלים סהר</t>
  </si>
  <si>
    <t>פחק בבנק הפועלים</t>
  </si>
  <si>
    <t>בלומברג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</si>
</sst>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0.00%"/>
    <numFmt numFmtId="165" formatCode="##0.0000"/>
    <numFmt numFmtId="166" formatCode="##0.0000%"/>
  </numFmts>
  <fonts count="7">
    <font>
      <sz val="10"/>
      <name val="Arial"/>
      <family val="2"/>
    </font>
    <font>
      <b/>
      <sz val="12"/>
      <color rgb="FF800080"/>
      <name val="Ariel"/>
      <family val="2"/>
    </font>
    <font>
      <b/>
      <sz val="12"/>
      <color rgb="FF000080"/>
      <name val="Ariel"/>
      <family val="2"/>
    </font>
    <font>
      <b/>
      <sz val="10"/>
      <color rgb="FF0000FF"/>
      <name val="Ariel"/>
      <family val="2"/>
    </font>
    <font>
      <b/>
      <sz val="10"/>
      <color rgb="FF000000"/>
      <name val="Ariel"/>
      <family val="2"/>
    </font>
    <font>
      <sz val="10"/>
      <color rgb="FF000000"/>
      <name val="Ariel"/>
      <family val="2"/>
    </font>
    <font>
      <sz val="10"/>
      <color rgb="FF0000FF"/>
      <name val="Arie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164" fontId="0" fillId="0" borderId="0" xfId="0" applyNumberFormat="1"/>
    <xf numFmtId="2" fontId="3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4" fontId="0" fillId="0" borderId="0" xfId="0" applyNumberFormat="1"/>
    <xf numFmtId="10" fontId="0" fillId="0" borderId="0" xfId="15" applyNumberFormat="1" applyFont="1"/>
    <xf numFmtId="10" fontId="0" fillId="0" borderId="0" xfId="0" applyNumberForma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79"/>
  <sheetViews>
    <sheetView rightToLeft="1" workbookViewId="0" topLeftCell="A1">
      <selection activeCell="F41" sqref="F41"/>
    </sheetView>
  </sheetViews>
  <sheetFormatPr defaultColWidth="9.140625" defaultRowHeight="12.75"/>
  <cols>
    <col min="2" max="2" width="37.7109375" style="0" customWidth="1"/>
    <col min="3" max="3" width="23.7109375" style="0" customWidth="1"/>
    <col min="4" max="4" width="16.7109375" style="0" customWidth="1"/>
    <col min="6" max="6" width="11.7109375" style="0" bestFit="1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4</v>
      </c>
    </row>
    <row r="7" spans="2:4" ht="12.75">
      <c r="B7" s="3" t="s">
        <v>5</v>
      </c>
      <c r="C7" s="3" t="s">
        <v>6</v>
      </c>
      <c r="D7" s="3" t="s">
        <v>7</v>
      </c>
    </row>
    <row r="8" spans="2:4" ht="12.75">
      <c r="B8" s="4"/>
      <c r="C8" s="4"/>
      <c r="D8" s="4"/>
    </row>
    <row r="10" spans="2:4" ht="12.75">
      <c r="B10" s="5" t="s">
        <v>8</v>
      </c>
      <c r="C10" s="5"/>
      <c r="D10" s="5"/>
    </row>
    <row r="11" spans="2:4" ht="12.75">
      <c r="B11" s="6" t="s">
        <v>9</v>
      </c>
      <c r="C11" s="7">
        <f>מזומנים!J10</f>
        <v>102474.62999999999</v>
      </c>
      <c r="D11" s="8">
        <f>C11/$C$42</f>
        <v>0.0478167613838588</v>
      </c>
    </row>
    <row r="12" spans="2:4" ht="12.75">
      <c r="B12" s="6" t="s">
        <v>10</v>
      </c>
      <c r="C12" s="7">
        <f>C13+C14+C15+C16+C17+C18+C19+C20+C21+C22</f>
        <v>1751297.8099999998</v>
      </c>
      <c r="D12" s="8">
        <f aca="true" t="shared" si="0" ref="D12:D43">C12/$C$42</f>
        <v>0.8171914306286784</v>
      </c>
    </row>
    <row r="13" spans="2:4" ht="12.75">
      <c r="B13" s="6" t="s">
        <v>11</v>
      </c>
      <c r="C13" s="7">
        <f>'תעודות התחייבות ממשלתיות'!O11</f>
        <v>533336.97</v>
      </c>
      <c r="D13" s="8">
        <f t="shared" si="0"/>
        <v>0.24886595474099552</v>
      </c>
    </row>
    <row r="14" spans="2:4" ht="12.75">
      <c r="B14" s="6" t="s">
        <v>12</v>
      </c>
      <c r="C14" s="7">
        <f>'תעודות חוב מסחריות'!R11</f>
        <v>814</v>
      </c>
      <c r="D14" s="8">
        <f t="shared" si="0"/>
        <v>0.00037982907346394975</v>
      </c>
    </row>
    <row r="15" spans="2:4" ht="12.75">
      <c r="B15" s="6" t="s">
        <v>13</v>
      </c>
      <c r="C15" s="7">
        <f>'אג"ח קונצרני'!R11</f>
        <v>428356.71</v>
      </c>
      <c r="D15" s="8">
        <f t="shared" si="0"/>
        <v>0.199880015075388</v>
      </c>
    </row>
    <row r="16" spans="2:4" ht="12.75">
      <c r="B16" s="6" t="s">
        <v>14</v>
      </c>
      <c r="C16" s="7">
        <f>מניות!L11</f>
        <v>362937.89</v>
      </c>
      <c r="D16" s="8">
        <f t="shared" si="0"/>
        <v>0.1693542536654311</v>
      </c>
    </row>
    <row r="17" spans="2:4" ht="12.75">
      <c r="B17" s="6" t="s">
        <v>15</v>
      </c>
      <c r="C17" s="7">
        <f>'תעודות סל'!K11</f>
        <v>350026.26</v>
      </c>
      <c r="D17" s="8">
        <f t="shared" si="0"/>
        <v>0.1633294226337243</v>
      </c>
    </row>
    <row r="18" spans="2:4" ht="12.75">
      <c r="B18" s="6" t="s">
        <v>16</v>
      </c>
      <c r="C18" s="7">
        <f>'קרנות נאמנות'!L11</f>
        <v>64948.79</v>
      </c>
      <c r="D18" s="8">
        <f t="shared" si="0"/>
        <v>0.03030643578415804</v>
      </c>
    </row>
    <row r="19" spans="2:4" ht="12.75">
      <c r="B19" s="6" t="s">
        <v>17</v>
      </c>
      <c r="C19" s="7">
        <v>0</v>
      </c>
      <c r="D19" s="8">
        <f t="shared" si="0"/>
        <v>0</v>
      </c>
    </row>
    <row r="20" spans="2:4" ht="12.75">
      <c r="B20" s="6" t="s">
        <v>18</v>
      </c>
      <c r="C20" s="7">
        <f>אופציות!I11</f>
        <v>214</v>
      </c>
      <c r="D20" s="8">
        <f t="shared" si="0"/>
        <v>9.985678344138237E-05</v>
      </c>
    </row>
    <row r="21" spans="2:4" ht="12.75">
      <c r="B21" s="6" t="s">
        <v>19</v>
      </c>
      <c r="C21" s="7">
        <v>0</v>
      </c>
      <c r="D21" s="8">
        <f t="shared" si="0"/>
        <v>0</v>
      </c>
    </row>
    <row r="22" spans="2:4" ht="12.75">
      <c r="B22" s="6" t="s">
        <v>20</v>
      </c>
      <c r="C22" s="7">
        <f>'מוצרים מובנים'!N11</f>
        <v>10663.19</v>
      </c>
      <c r="D22" s="8">
        <f t="shared" si="0"/>
        <v>0.004975662872076234</v>
      </c>
    </row>
    <row r="23" spans="2:4" ht="12.75">
      <c r="B23" s="6" t="s">
        <v>21</v>
      </c>
      <c r="C23" s="7">
        <f>C24+C25+C26+C27+C28+C29+C30+C31+C32</f>
        <v>255475.27999999997</v>
      </c>
      <c r="D23" s="8">
        <f t="shared" si="0"/>
        <v>0.11920999864292767</v>
      </c>
    </row>
    <row r="24" spans="2:4" ht="12.75">
      <c r="B24" s="6" t="s">
        <v>11</v>
      </c>
      <c r="C24" s="7">
        <v>0</v>
      </c>
      <c r="D24" s="8">
        <f t="shared" si="0"/>
        <v>0</v>
      </c>
    </row>
    <row r="25" spans="2:4" ht="12.75">
      <c r="B25" s="6" t="s">
        <v>22</v>
      </c>
      <c r="C25" s="7">
        <v>0</v>
      </c>
      <c r="D25" s="8">
        <f t="shared" si="0"/>
        <v>0</v>
      </c>
    </row>
    <row r="26" spans="2:4" ht="12.75">
      <c r="B26" s="6" t="s">
        <v>23</v>
      </c>
      <c r="C26" s="7">
        <f>'לא סחיר - אג"ח קונצרני'!P11</f>
        <v>52672.18</v>
      </c>
      <c r="D26" s="8">
        <f t="shared" si="0"/>
        <v>0.024577918091801456</v>
      </c>
    </row>
    <row r="27" spans="2:4" ht="12.75">
      <c r="B27" s="6" t="s">
        <v>24</v>
      </c>
      <c r="C27" s="7">
        <f>'לא סחיר - מניות'!J11</f>
        <v>1422.29</v>
      </c>
      <c r="D27" s="8">
        <f t="shared" si="0"/>
        <v>0.0006636696472936622</v>
      </c>
    </row>
    <row r="28" spans="2:4" ht="12.75">
      <c r="B28" s="6" t="s">
        <v>25</v>
      </c>
      <c r="C28" s="7">
        <f>'לא סחיר - קרנות השקעה'!H11</f>
        <v>210698.39</v>
      </c>
      <c r="D28" s="8">
        <f t="shared" si="0"/>
        <v>0.09831618458728002</v>
      </c>
    </row>
    <row r="29" spans="2:4" ht="12.75">
      <c r="B29" s="6" t="s">
        <v>26</v>
      </c>
      <c r="C29" s="7">
        <f>'לא סחיר - כתבי אופציה'!I11</f>
        <v>0.3</v>
      </c>
      <c r="D29" s="8">
        <f t="shared" si="0"/>
        <v>1.3998614501128369E-07</v>
      </c>
    </row>
    <row r="30" spans="2:4" ht="12.75">
      <c r="B30" s="6" t="s">
        <v>27</v>
      </c>
      <c r="C30" s="7">
        <v>0</v>
      </c>
      <c r="D30" s="8">
        <f t="shared" si="0"/>
        <v>0</v>
      </c>
    </row>
    <row r="31" spans="2:4" ht="12.75">
      <c r="B31" s="6" t="s">
        <v>28</v>
      </c>
      <c r="C31" s="7">
        <f>'לא סחיר - חוזים עתידיים'!I11</f>
        <v>-9317.88</v>
      </c>
      <c r="D31" s="8">
        <f t="shared" si="0"/>
        <v>-0.004347913669592467</v>
      </c>
    </row>
    <row r="32" spans="2:4" ht="12.75">
      <c r="B32" s="6" t="s">
        <v>29</v>
      </c>
      <c r="C32" s="7">
        <v>0</v>
      </c>
      <c r="D32" s="8">
        <f t="shared" si="0"/>
        <v>0</v>
      </c>
    </row>
    <row r="33" spans="2:4" ht="12.75">
      <c r="B33" s="6" t="s">
        <v>30</v>
      </c>
      <c r="C33" s="7">
        <f>הלוואות!O10</f>
        <v>608.92</v>
      </c>
      <c r="D33" s="8">
        <f t="shared" si="0"/>
        <v>0.0002841345447342362</v>
      </c>
    </row>
    <row r="34" spans="2:4" ht="12.75">
      <c r="B34" s="6" t="s">
        <v>31</v>
      </c>
      <c r="C34" s="7">
        <f>'פקדונות מעל 3 חודשים'!M10</f>
        <v>1729.73</v>
      </c>
      <c r="D34" s="8">
        <f t="shared" si="0"/>
        <v>0.0008071274487012257</v>
      </c>
    </row>
    <row r="35" spans="2:4" ht="12.75">
      <c r="B35" s="6" t="s">
        <v>32</v>
      </c>
      <c r="C35" s="7">
        <v>0</v>
      </c>
      <c r="D35" s="8">
        <f t="shared" si="0"/>
        <v>0</v>
      </c>
    </row>
    <row r="36" spans="2:4" ht="12.75">
      <c r="B36" s="6" t="s">
        <v>33</v>
      </c>
      <c r="C36" s="7">
        <v>0</v>
      </c>
      <c r="D36" s="8">
        <f t="shared" si="0"/>
        <v>0</v>
      </c>
    </row>
    <row r="37" spans="2:4" ht="12.75">
      <c r="B37" s="6" t="s">
        <v>34</v>
      </c>
      <c r="C37" s="7">
        <f>'השקעות אחרות'!I10</f>
        <v>31482.86</v>
      </c>
      <c r="D37" s="8">
        <f t="shared" si="0"/>
        <v>0.014690547351099809</v>
      </c>
    </row>
    <row r="38" spans="2:4" ht="12.75">
      <c r="B38" s="5" t="s">
        <v>35</v>
      </c>
      <c r="C38" s="5"/>
      <c r="D38" s="5">
        <f t="shared" si="0"/>
        <v>0</v>
      </c>
    </row>
    <row r="39" spans="2:4" ht="12.75">
      <c r="B39" s="6" t="s">
        <v>36</v>
      </c>
      <c r="C39" s="7">
        <v>0</v>
      </c>
      <c r="D39" s="8">
        <f t="shared" si="0"/>
        <v>0</v>
      </c>
    </row>
    <row r="40" spans="2:4" ht="12.75">
      <c r="B40" s="6" t="s">
        <v>37</v>
      </c>
      <c r="C40" s="7">
        <v>0</v>
      </c>
      <c r="D40" s="8">
        <f t="shared" si="0"/>
        <v>0</v>
      </c>
    </row>
    <row r="41" spans="2:4" ht="12.75">
      <c r="B41" s="6" t="s">
        <v>38</v>
      </c>
      <c r="C41" s="7">
        <v>0</v>
      </c>
      <c r="D41" s="8">
        <f t="shared" si="0"/>
        <v>0</v>
      </c>
    </row>
    <row r="42" spans="2:6" ht="12.75">
      <c r="B42" s="3" t="s">
        <v>39</v>
      </c>
      <c r="C42" s="9">
        <f>C11+C12+C23+C33+C34+C35+C36+C37</f>
        <v>2143069.2299999995</v>
      </c>
      <c r="D42" s="10">
        <f t="shared" si="0"/>
        <v>1</v>
      </c>
      <c r="F42" s="9"/>
    </row>
    <row r="43" spans="2:4" ht="12.75">
      <c r="B43" s="6" t="s">
        <v>40</v>
      </c>
      <c r="C43" s="7">
        <f>'יתרת התחייבות להשקעה'!C10</f>
        <v>114515.965</v>
      </c>
      <c r="D43" s="8">
        <f t="shared" si="0"/>
        <v>0.05343549494199029</v>
      </c>
    </row>
    <row r="45" spans="2:4" ht="12.75">
      <c r="B45" s="5"/>
      <c r="C45" s="5" t="s">
        <v>41</v>
      </c>
      <c r="D45" s="5" t="s">
        <v>42</v>
      </c>
    </row>
    <row r="47" spans="3:4" ht="12.75">
      <c r="C47" s="6" t="s">
        <v>43</v>
      </c>
      <c r="D47" s="11">
        <v>3.514</v>
      </c>
    </row>
    <row r="48" spans="3:4" ht="12.75">
      <c r="C48" s="6" t="s">
        <v>44</v>
      </c>
      <c r="D48" s="11">
        <v>3.299</v>
      </c>
    </row>
    <row r="49" spans="3:4" ht="12.75">
      <c r="C49" s="6" t="s">
        <v>45</v>
      </c>
      <c r="D49" s="11">
        <v>4.9442</v>
      </c>
    </row>
    <row r="50" spans="3:4" ht="12.75">
      <c r="C50" s="6" t="s">
        <v>46</v>
      </c>
      <c r="D50" s="11">
        <v>3.6745</v>
      </c>
    </row>
    <row r="51" spans="3:4" ht="12.75">
      <c r="C51" s="6" t="s">
        <v>47</v>
      </c>
      <c r="D51" s="11">
        <v>2.7238</v>
      </c>
    </row>
    <row r="52" spans="3:4" ht="12.75">
      <c r="C52" s="6" t="s">
        <v>48</v>
      </c>
      <c r="D52" s="11">
        <v>4.3288</v>
      </c>
    </row>
    <row r="53" spans="3:4" ht="12.75">
      <c r="C53" s="6" t="s">
        <v>49</v>
      </c>
      <c r="D53" s="11">
        <v>0.421</v>
      </c>
    </row>
    <row r="54" spans="3:4" ht="12.75">
      <c r="C54" s="6" t="s">
        <v>50</v>
      </c>
      <c r="D54" s="11">
        <v>4.9492</v>
      </c>
    </row>
    <row r="55" spans="3:4" ht="12.75">
      <c r="C55" s="6" t="s">
        <v>51</v>
      </c>
      <c r="D55" s="11">
        <v>0.5808</v>
      </c>
    </row>
    <row r="56" spans="3:4" ht="12.75">
      <c r="C56" s="6" t="s">
        <v>52</v>
      </c>
      <c r="D56" s="11">
        <v>0.2964</v>
      </c>
    </row>
    <row r="57" spans="3:4" ht="12.75">
      <c r="C57" s="6" t="s">
        <v>53</v>
      </c>
      <c r="D57" s="11">
        <v>2.6999</v>
      </c>
    </row>
    <row r="58" spans="3:4" ht="12.75">
      <c r="C58" s="6" t="s">
        <v>54</v>
      </c>
      <c r="D58" s="11">
        <v>0.1631</v>
      </c>
    </row>
    <row r="59" spans="3:4" ht="12.75">
      <c r="C59" s="6" t="s">
        <v>55</v>
      </c>
      <c r="D59" s="11">
        <v>8.8403</v>
      </c>
    </row>
    <row r="60" spans="3:4" ht="12.75">
      <c r="C60" s="6" t="s">
        <v>56</v>
      </c>
      <c r="D60" s="11">
        <v>0.4475</v>
      </c>
    </row>
    <row r="61" spans="3:4" ht="12.75">
      <c r="C61" s="6" t="s">
        <v>57</v>
      </c>
      <c r="D61" s="11">
        <v>0.5827</v>
      </c>
    </row>
    <row r="62" spans="3:4" ht="12.75">
      <c r="C62" s="6" t="s">
        <v>58</v>
      </c>
      <c r="D62" s="11">
        <v>0.1926</v>
      </c>
    </row>
    <row r="63" spans="3:4" ht="12.75">
      <c r="C63" s="6" t="s">
        <v>59</v>
      </c>
      <c r="D63" s="11">
        <v>6.1061</v>
      </c>
    </row>
    <row r="64" spans="3:4" ht="12.75">
      <c r="C64" s="6" t="s">
        <v>60</v>
      </c>
      <c r="D64" s="11">
        <v>1.0573</v>
      </c>
    </row>
    <row r="65" spans="3:4" ht="12.75">
      <c r="C65" s="6" t="s">
        <v>61</v>
      </c>
      <c r="D65" s="11">
        <v>0.0356</v>
      </c>
    </row>
    <row r="66" spans="3:4" ht="12.75">
      <c r="C66" s="6" t="s">
        <v>62</v>
      </c>
      <c r="D66" s="11">
        <v>0.053954</v>
      </c>
    </row>
    <row r="67" spans="3:4" ht="12.75">
      <c r="C67" s="6" t="s">
        <v>63</v>
      </c>
      <c r="D67" s="11">
        <v>1.1245</v>
      </c>
    </row>
    <row r="68" spans="3:4" ht="12.75">
      <c r="C68" s="6" t="s">
        <v>64</v>
      </c>
      <c r="D68" s="11">
        <v>0.34956</v>
      </c>
    </row>
    <row r="69" spans="3:4" ht="12.75">
      <c r="C69" s="6" t="s">
        <v>65</v>
      </c>
      <c r="D69" s="11">
        <v>2.534</v>
      </c>
    </row>
    <row r="70" spans="3:4" ht="12.75">
      <c r="C70" s="6" t="s">
        <v>66</v>
      </c>
      <c r="D70" s="11">
        <v>0.8859</v>
      </c>
    </row>
    <row r="71" spans="3:4" ht="12.75">
      <c r="C71" s="6" t="s">
        <v>67</v>
      </c>
      <c r="D71" s="11">
        <v>0.4481</v>
      </c>
    </row>
    <row r="72" spans="3:4" ht="12.75">
      <c r="C72" s="6" t="s">
        <v>68</v>
      </c>
      <c r="D72" s="11">
        <v>2.6819</v>
      </c>
    </row>
    <row r="73" spans="3:4" ht="12.75">
      <c r="C73" s="6" t="s">
        <v>69</v>
      </c>
      <c r="D73" s="11">
        <v>0.5603</v>
      </c>
    </row>
    <row r="74" spans="3:4" ht="12.75">
      <c r="C74" s="6" t="s">
        <v>70</v>
      </c>
      <c r="D74" s="11">
        <v>1.0283</v>
      </c>
    </row>
    <row r="75" spans="3:4" ht="12.75">
      <c r="C75" s="6" t="s">
        <v>71</v>
      </c>
      <c r="D75" s="11">
        <v>1.388</v>
      </c>
    </row>
    <row r="76" spans="3:4" ht="12.75">
      <c r="C76" s="6" t="s">
        <v>72</v>
      </c>
      <c r="D76" s="11">
        <v>1.7056</v>
      </c>
    </row>
    <row r="79" ht="12.75">
      <c r="B79" s="5" t="s">
        <v>73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rightToLeft="1" workbookViewId="0" topLeftCell="A1">
      <selection activeCell="E29" sqref="E29"/>
    </sheetView>
  </sheetViews>
  <sheetFormatPr defaultColWidth="9.140625" defaultRowHeight="12.75"/>
  <cols>
    <col min="2" max="2" width="37.7109375" style="0" customWidth="1"/>
    <col min="3" max="4" width="12.7109375" style="0" customWidth="1"/>
    <col min="5" max="5" width="11.7109375" style="0" customWidth="1"/>
    <col min="6" max="6" width="15.7109375" style="0" customWidth="1"/>
    <col min="7" max="9" width="11.7109375" style="0" customWidth="1"/>
    <col min="10" max="10" width="24.7109375" style="0" customWidth="1"/>
    <col min="11" max="11" width="27.7109375" style="0" customWidth="1"/>
    <col min="12" max="12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102</v>
      </c>
    </row>
    <row r="7" ht="15.75">
      <c r="B7" s="2" t="s">
        <v>1131</v>
      </c>
    </row>
    <row r="8" spans="2:12" ht="12.75">
      <c r="B8" s="3" t="s">
        <v>75</v>
      </c>
      <c r="C8" s="3" t="s">
        <v>76</v>
      </c>
      <c r="D8" s="3" t="s">
        <v>104</v>
      </c>
      <c r="E8" s="3" t="s">
        <v>164</v>
      </c>
      <c r="F8" s="3" t="s">
        <v>80</v>
      </c>
      <c r="G8" s="3" t="s">
        <v>107</v>
      </c>
      <c r="H8" s="3" t="s">
        <v>42</v>
      </c>
      <c r="I8" s="3" t="s">
        <v>83</v>
      </c>
      <c r="J8" s="3" t="s">
        <v>109</v>
      </c>
      <c r="K8" s="3" t="s">
        <v>110</v>
      </c>
      <c r="L8" s="3" t="s">
        <v>85</v>
      </c>
    </row>
    <row r="9" spans="2:12" ht="12.75">
      <c r="B9" s="4"/>
      <c r="C9" s="4"/>
      <c r="D9" s="4"/>
      <c r="E9" s="4"/>
      <c r="F9" s="4"/>
      <c r="G9" s="4" t="s">
        <v>113</v>
      </c>
      <c r="H9" s="4" t="s">
        <v>114</v>
      </c>
      <c r="I9" s="4" t="s">
        <v>87</v>
      </c>
      <c r="J9" s="4" t="s">
        <v>86</v>
      </c>
      <c r="K9" s="4" t="s">
        <v>86</v>
      </c>
      <c r="L9" s="4" t="s">
        <v>86</v>
      </c>
    </row>
    <row r="11" spans="2:12" ht="12.75">
      <c r="B11" s="3" t="s">
        <v>1132</v>
      </c>
      <c r="C11" s="12"/>
      <c r="D11" s="3"/>
      <c r="E11" s="3"/>
      <c r="F11" s="3"/>
      <c r="G11" s="9">
        <v>-60</v>
      </c>
      <c r="I11" s="9">
        <v>214</v>
      </c>
      <c r="K11" s="10">
        <v>1</v>
      </c>
      <c r="L11" s="10">
        <v>0.0001</v>
      </c>
    </row>
    <row r="12" spans="2:12" ht="12.75">
      <c r="B12" s="3" t="s">
        <v>1133</v>
      </c>
      <c r="C12" s="12"/>
      <c r="D12" s="3"/>
      <c r="E12" s="3"/>
      <c r="F12" s="3"/>
      <c r="G12" s="9">
        <v>-60</v>
      </c>
      <c r="I12" s="9">
        <v>163.17</v>
      </c>
      <c r="K12" s="10">
        <v>0.7625</v>
      </c>
      <c r="L12" s="10">
        <v>0.0001</v>
      </c>
    </row>
    <row r="13" spans="2:12" ht="12.75">
      <c r="B13" s="13" t="s">
        <v>1134</v>
      </c>
      <c r="C13" s="14"/>
      <c r="D13" s="13"/>
      <c r="E13" s="13"/>
      <c r="F13" s="13"/>
      <c r="G13" s="15">
        <v>-60</v>
      </c>
      <c r="I13" s="15">
        <v>163.17</v>
      </c>
      <c r="K13" s="16">
        <v>0.7625</v>
      </c>
      <c r="L13" s="16">
        <v>0.0001</v>
      </c>
    </row>
    <row r="14" spans="2:12" ht="12.75">
      <c r="B14" s="6" t="s">
        <v>1135</v>
      </c>
      <c r="C14" s="17">
        <v>82270075</v>
      </c>
      <c r="D14" s="6" t="s">
        <v>119</v>
      </c>
      <c r="E14" s="6"/>
      <c r="F14" s="6" t="s">
        <v>91</v>
      </c>
      <c r="G14" s="7">
        <v>-185</v>
      </c>
      <c r="H14" s="7">
        <v>7000</v>
      </c>
      <c r="I14" s="7">
        <v>-12.95</v>
      </c>
      <c r="K14" s="8">
        <v>-0.0605</v>
      </c>
      <c r="L14" s="8">
        <v>0</v>
      </c>
    </row>
    <row r="15" spans="2:12" ht="12.75">
      <c r="B15" s="6" t="s">
        <v>1136</v>
      </c>
      <c r="C15" s="17">
        <v>82214479</v>
      </c>
      <c r="D15" s="6" t="s">
        <v>119</v>
      </c>
      <c r="E15" s="6"/>
      <c r="F15" s="6" t="s">
        <v>91</v>
      </c>
      <c r="G15" s="7">
        <v>-200</v>
      </c>
      <c r="H15" s="7">
        <v>100</v>
      </c>
      <c r="I15" s="7">
        <v>-0.2</v>
      </c>
      <c r="K15" s="8">
        <v>-0.0009</v>
      </c>
      <c r="L15" s="8">
        <v>0</v>
      </c>
    </row>
    <row r="16" spans="2:12" ht="12.75">
      <c r="B16" s="6" t="s">
        <v>1137</v>
      </c>
      <c r="C16" s="17">
        <v>82242181</v>
      </c>
      <c r="D16" s="6" t="s">
        <v>119</v>
      </c>
      <c r="E16" s="6"/>
      <c r="F16" s="6" t="s">
        <v>91</v>
      </c>
      <c r="G16" s="7">
        <v>185</v>
      </c>
      <c r="H16" s="7">
        <v>30000</v>
      </c>
      <c r="I16" s="7">
        <v>55.5</v>
      </c>
      <c r="K16" s="8">
        <v>0.2593</v>
      </c>
      <c r="L16" s="8">
        <v>0</v>
      </c>
    </row>
    <row r="17" spans="2:12" ht="12.75">
      <c r="B17" s="6" t="s">
        <v>1138</v>
      </c>
      <c r="C17" s="17">
        <v>82270570</v>
      </c>
      <c r="D17" s="6" t="s">
        <v>119</v>
      </c>
      <c r="E17" s="6"/>
      <c r="F17" s="6" t="s">
        <v>91</v>
      </c>
      <c r="G17" s="7">
        <v>140</v>
      </c>
      <c r="H17" s="7">
        <v>86300</v>
      </c>
      <c r="I17" s="7">
        <v>120.82</v>
      </c>
      <c r="K17" s="8">
        <v>0.5646</v>
      </c>
      <c r="L17" s="8">
        <v>0.0001</v>
      </c>
    </row>
    <row r="18" spans="2:12" ht="12.75">
      <c r="B18" s="13" t="s">
        <v>1139</v>
      </c>
      <c r="C18" s="14"/>
      <c r="D18" s="13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 ht="12.75">
      <c r="B19" s="13" t="s">
        <v>1140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 ht="12.75">
      <c r="B20" s="13" t="s">
        <v>1141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 ht="12.75">
      <c r="B21" s="3" t="s">
        <v>1142</v>
      </c>
      <c r="C21" s="12"/>
      <c r="D21" s="3"/>
      <c r="E21" s="3"/>
      <c r="F21" s="3"/>
      <c r="G21" s="9">
        <v>0</v>
      </c>
      <c r="I21" s="9">
        <v>50.83</v>
      </c>
      <c r="K21" s="10">
        <v>0.2375</v>
      </c>
      <c r="L21" s="10">
        <v>0</v>
      </c>
    </row>
    <row r="22" spans="2:12" ht="12.75">
      <c r="B22" s="13" t="s">
        <v>1134</v>
      </c>
      <c r="C22" s="14"/>
      <c r="D22" s="13"/>
      <c r="E22" s="13"/>
      <c r="F22" s="13"/>
      <c r="G22" s="15">
        <v>0</v>
      </c>
      <c r="I22" s="15">
        <v>50.83</v>
      </c>
      <c r="K22" s="16">
        <v>0.2375</v>
      </c>
      <c r="L22" s="16">
        <v>0</v>
      </c>
    </row>
    <row r="23" spans="2:12" ht="12.75">
      <c r="B23" s="6" t="s">
        <v>1143</v>
      </c>
      <c r="C23" s="17">
        <v>71102909</v>
      </c>
      <c r="D23" s="6" t="s">
        <v>154</v>
      </c>
      <c r="E23" s="6"/>
      <c r="F23" s="6" t="s">
        <v>43</v>
      </c>
      <c r="G23" s="7">
        <v>-11</v>
      </c>
      <c r="H23" s="7">
        <v>0</v>
      </c>
      <c r="I23" s="7">
        <v>-1.74</v>
      </c>
      <c r="K23" s="8">
        <v>-0.0081</v>
      </c>
      <c r="L23" s="8">
        <v>0</v>
      </c>
    </row>
    <row r="24" spans="2:12" ht="12.75">
      <c r="B24" s="6" t="s">
        <v>1144</v>
      </c>
      <c r="C24" s="17">
        <v>71102891</v>
      </c>
      <c r="D24" s="6" t="s">
        <v>154</v>
      </c>
      <c r="E24" s="6"/>
      <c r="F24" s="6" t="s">
        <v>43</v>
      </c>
      <c r="G24" s="7">
        <v>11</v>
      </c>
      <c r="H24" s="7">
        <v>0.14</v>
      </c>
      <c r="I24" s="7">
        <v>52.57</v>
      </c>
      <c r="K24" s="8">
        <v>0.2457</v>
      </c>
      <c r="L24" s="8">
        <v>0</v>
      </c>
    </row>
    <row r="25" spans="2:12" ht="12.75">
      <c r="B25" s="13" t="s">
        <v>1145</v>
      </c>
      <c r="C25" s="14"/>
      <c r="D25" s="13"/>
      <c r="E25" s="13"/>
      <c r="F25" s="13"/>
      <c r="G25" s="15">
        <v>0</v>
      </c>
      <c r="I25" s="15">
        <v>0</v>
      </c>
      <c r="K25" s="16">
        <v>0</v>
      </c>
      <c r="L25" s="16">
        <v>0</v>
      </c>
    </row>
    <row r="26" spans="2:12" ht="12.75">
      <c r="B26" s="13" t="s">
        <v>1140</v>
      </c>
      <c r="C26" s="14"/>
      <c r="D26" s="13"/>
      <c r="E26" s="13"/>
      <c r="F26" s="13"/>
      <c r="G26" s="15">
        <v>0</v>
      </c>
      <c r="I26" s="15">
        <v>0</v>
      </c>
      <c r="K26" s="16">
        <v>0</v>
      </c>
      <c r="L26" s="16">
        <v>0</v>
      </c>
    </row>
    <row r="27" spans="2:12" ht="12.75">
      <c r="B27" s="13" t="s">
        <v>1146</v>
      </c>
      <c r="C27" s="14"/>
      <c r="D27" s="13"/>
      <c r="E27" s="13"/>
      <c r="F27" s="13"/>
      <c r="G27" s="15">
        <v>0</v>
      </c>
      <c r="I27" s="15">
        <v>0</v>
      </c>
      <c r="K27" s="16">
        <v>0</v>
      </c>
      <c r="L27" s="16">
        <v>0</v>
      </c>
    </row>
    <row r="28" spans="2:12" ht="12.75">
      <c r="B28" s="13" t="s">
        <v>1141</v>
      </c>
      <c r="C28" s="14"/>
      <c r="D28" s="13"/>
      <c r="E28" s="13"/>
      <c r="F28" s="13"/>
      <c r="G28" s="15">
        <v>0</v>
      </c>
      <c r="I28" s="15">
        <v>0</v>
      </c>
      <c r="K28" s="16">
        <v>0</v>
      </c>
      <c r="L28" s="16">
        <v>0</v>
      </c>
    </row>
    <row r="31" spans="2:6" ht="12.75">
      <c r="B31" s="6" t="s">
        <v>101</v>
      </c>
      <c r="C31" s="17"/>
      <c r="D31" s="6"/>
      <c r="E31" s="6"/>
      <c r="F31" s="6"/>
    </row>
    <row r="35" ht="12.75">
      <c r="B35" s="5" t="s">
        <v>73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rightToLeft="1" workbookViewId="0" topLeftCell="A1"/>
  </sheetViews>
  <sheetFormatPr defaultColWidth="9.140625" defaultRowHeight="12.75"/>
  <cols>
    <col min="2" max="2" width="30.7109375" style="0" customWidth="1"/>
    <col min="3" max="4" width="12.7109375" style="0" customWidth="1"/>
    <col min="5" max="7" width="11.7109375" style="0" customWidth="1"/>
    <col min="8" max="8" width="9.7109375" style="0" customWidth="1"/>
    <col min="9" max="9" width="11.7109375" style="0" customWidth="1"/>
    <col min="10" max="10" width="27.7109375" style="0" customWidth="1"/>
    <col min="11" max="11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102</v>
      </c>
    </row>
    <row r="7" ht="15.75">
      <c r="B7" s="2" t="s">
        <v>1147</v>
      </c>
    </row>
    <row r="8" spans="2:11" ht="12.75">
      <c r="B8" s="3" t="s">
        <v>75</v>
      </c>
      <c r="C8" s="3" t="s">
        <v>76</v>
      </c>
      <c r="D8" s="3" t="s">
        <v>104</v>
      </c>
      <c r="E8" s="3" t="s">
        <v>164</v>
      </c>
      <c r="F8" s="3" t="s">
        <v>80</v>
      </c>
      <c r="G8" s="3" t="s">
        <v>107</v>
      </c>
      <c r="H8" s="3" t="s">
        <v>42</v>
      </c>
      <c r="I8" s="3" t="s">
        <v>83</v>
      </c>
      <c r="J8" s="3" t="s">
        <v>110</v>
      </c>
      <c r="K8" s="3" t="s">
        <v>85</v>
      </c>
    </row>
    <row r="9" spans="2:11" ht="12.75">
      <c r="B9" s="4"/>
      <c r="C9" s="4"/>
      <c r="D9" s="4"/>
      <c r="E9" s="4"/>
      <c r="F9" s="4"/>
      <c r="G9" s="4" t="s">
        <v>113</v>
      </c>
      <c r="H9" s="4" t="s">
        <v>114</v>
      </c>
      <c r="I9" s="4" t="s">
        <v>87</v>
      </c>
      <c r="J9" s="4" t="s">
        <v>86</v>
      </c>
      <c r="K9" s="4" t="s">
        <v>86</v>
      </c>
    </row>
    <row r="11" spans="2:11" ht="12.75">
      <c r="B11" s="3" t="s">
        <v>1148</v>
      </c>
      <c r="C11" s="12"/>
      <c r="D11" s="3"/>
      <c r="E11" s="3"/>
      <c r="F11" s="3"/>
      <c r="G11" s="9">
        <v>0</v>
      </c>
      <c r="I11" s="9">
        <v>0</v>
      </c>
      <c r="J11" s="10">
        <v>0</v>
      </c>
      <c r="K11" s="10">
        <v>0</v>
      </c>
    </row>
    <row r="12" spans="2:11" ht="12.75">
      <c r="B12" s="3" t="s">
        <v>1149</v>
      </c>
      <c r="C12" s="12"/>
      <c r="D12" s="3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 ht="12.75">
      <c r="B13" s="13" t="s">
        <v>1150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 ht="12.75">
      <c r="B14" s="3" t="s">
        <v>1151</v>
      </c>
      <c r="C14" s="12"/>
      <c r="D14" s="3"/>
      <c r="E14" s="3"/>
      <c r="F14" s="3"/>
      <c r="G14" s="9">
        <v>0</v>
      </c>
      <c r="I14" s="9">
        <v>0</v>
      </c>
      <c r="J14" s="10">
        <v>0</v>
      </c>
      <c r="K14" s="10">
        <v>0</v>
      </c>
    </row>
    <row r="15" spans="2:11" ht="12.75">
      <c r="B15" s="13" t="s">
        <v>1152</v>
      </c>
      <c r="C15" s="14"/>
      <c r="D15" s="13"/>
      <c r="E15" s="13"/>
      <c r="F15" s="13"/>
      <c r="G15" s="15">
        <v>0</v>
      </c>
      <c r="I15" s="15">
        <v>0</v>
      </c>
      <c r="J15" s="16">
        <v>0</v>
      </c>
      <c r="K15" s="16">
        <v>0</v>
      </c>
    </row>
    <row r="18" spans="2:6" ht="12.75">
      <c r="B18" s="6" t="s">
        <v>101</v>
      </c>
      <c r="C18" s="17"/>
      <c r="D18" s="6"/>
      <c r="E18" s="6"/>
      <c r="F18" s="6"/>
    </row>
    <row r="22" ht="12.75">
      <c r="B22" s="5" t="s">
        <v>73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3"/>
  <sheetViews>
    <sheetView rightToLeft="1" workbookViewId="0" topLeftCell="A1">
      <selection activeCell="J15" sqref="J15"/>
    </sheetView>
  </sheetViews>
  <sheetFormatPr defaultColWidth="9.140625" defaultRowHeight="12.75"/>
  <cols>
    <col min="2" max="2" width="62.7109375" style="0" customWidth="1"/>
    <col min="3" max="3" width="12.7109375" style="0" customWidth="1"/>
    <col min="4" max="4" width="11.7109375" style="0" customWidth="1"/>
    <col min="5" max="5" width="9.7109375" style="0" customWidth="1"/>
    <col min="6" max="6" width="12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2" width="16.7109375" style="0" customWidth="1"/>
    <col min="13" max="13" width="9.7109375" style="0" customWidth="1"/>
    <col min="14" max="14" width="12.7109375" style="0" customWidth="1"/>
    <col min="15" max="15" width="24.7109375" style="0" customWidth="1"/>
    <col min="16" max="16" width="27.7109375" style="0" customWidth="1"/>
    <col min="17" max="17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102</v>
      </c>
    </row>
    <row r="7" ht="15.75">
      <c r="B7" s="2" t="s">
        <v>1153</v>
      </c>
    </row>
    <row r="8" spans="2:17" ht="12.75">
      <c r="B8" s="3" t="s">
        <v>75</v>
      </c>
      <c r="C8" s="3" t="s">
        <v>76</v>
      </c>
      <c r="D8" s="3" t="s">
        <v>1154</v>
      </c>
      <c r="E8" s="3" t="s">
        <v>78</v>
      </c>
      <c r="F8" s="3" t="s">
        <v>79</v>
      </c>
      <c r="G8" s="3" t="s">
        <v>105</v>
      </c>
      <c r="H8" s="3" t="s">
        <v>106</v>
      </c>
      <c r="I8" s="3" t="s">
        <v>80</v>
      </c>
      <c r="J8" s="3" t="s">
        <v>81</v>
      </c>
      <c r="K8" s="3" t="s">
        <v>82</v>
      </c>
      <c r="L8" s="3" t="s">
        <v>107</v>
      </c>
      <c r="M8" s="3" t="s">
        <v>42</v>
      </c>
      <c r="N8" s="3" t="s">
        <v>83</v>
      </c>
      <c r="O8" s="3" t="s">
        <v>109</v>
      </c>
      <c r="P8" s="3" t="s">
        <v>110</v>
      </c>
      <c r="Q8" s="3" t="s">
        <v>85</v>
      </c>
    </row>
    <row r="9" spans="2:17" ht="12.75">
      <c r="B9" s="4"/>
      <c r="C9" s="4"/>
      <c r="D9" s="4"/>
      <c r="E9" s="4"/>
      <c r="F9" s="4"/>
      <c r="G9" s="4" t="s">
        <v>111</v>
      </c>
      <c r="H9" s="4" t="s">
        <v>112</v>
      </c>
      <c r="I9" s="4"/>
      <c r="J9" s="4" t="s">
        <v>86</v>
      </c>
      <c r="K9" s="4" t="s">
        <v>86</v>
      </c>
      <c r="L9" s="4" t="s">
        <v>113</v>
      </c>
      <c r="M9" s="4" t="s">
        <v>114</v>
      </c>
      <c r="N9" s="4" t="s">
        <v>87</v>
      </c>
      <c r="O9" s="4" t="s">
        <v>86</v>
      </c>
      <c r="P9" s="4" t="s">
        <v>86</v>
      </c>
      <c r="Q9" s="4" t="s">
        <v>86</v>
      </c>
    </row>
    <row r="11" spans="2:17" ht="12.75">
      <c r="B11" s="3" t="s">
        <v>1155</v>
      </c>
      <c r="C11" s="12"/>
      <c r="D11" s="3"/>
      <c r="E11" s="3"/>
      <c r="F11" s="3"/>
      <c r="G11" s="3"/>
      <c r="H11" s="12">
        <v>4.53</v>
      </c>
      <c r="I11" s="3"/>
      <c r="K11" s="10">
        <v>0.0037</v>
      </c>
      <c r="L11" s="9">
        <v>10517000</v>
      </c>
      <c r="N11" s="9">
        <v>10663.19</v>
      </c>
      <c r="P11" s="10">
        <v>1</v>
      </c>
      <c r="Q11" s="10">
        <v>0.005</v>
      </c>
    </row>
    <row r="12" spans="2:17" ht="12.75">
      <c r="B12" s="3" t="s">
        <v>1156</v>
      </c>
      <c r="C12" s="12"/>
      <c r="D12" s="3"/>
      <c r="E12" s="3"/>
      <c r="F12" s="3"/>
      <c r="G12" s="3"/>
      <c r="H12" s="12">
        <v>4.53</v>
      </c>
      <c r="I12" s="3"/>
      <c r="K12" s="10">
        <v>0.0037</v>
      </c>
      <c r="L12" s="9">
        <v>10517000</v>
      </c>
      <c r="N12" s="9">
        <v>10663.19</v>
      </c>
      <c r="P12" s="10">
        <v>1</v>
      </c>
      <c r="Q12" s="10">
        <v>0.005</v>
      </c>
    </row>
    <row r="13" spans="2:17" ht="12.75">
      <c r="B13" s="13" t="s">
        <v>1157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 ht="12.75">
      <c r="B14" s="13" t="s">
        <v>1158</v>
      </c>
      <c r="C14" s="14"/>
      <c r="D14" s="13"/>
      <c r="E14" s="13"/>
      <c r="F14" s="13"/>
      <c r="G14" s="13"/>
      <c r="H14" s="14">
        <v>4.53</v>
      </c>
      <c r="I14" s="13"/>
      <c r="K14" s="16">
        <v>0.0037</v>
      </c>
      <c r="L14" s="15">
        <v>10517000</v>
      </c>
      <c r="N14" s="15">
        <v>10663.19</v>
      </c>
      <c r="P14" s="16">
        <v>1</v>
      </c>
      <c r="Q14" s="16">
        <v>0.005</v>
      </c>
    </row>
    <row r="15" spans="2:17" ht="12.75">
      <c r="B15" s="6" t="s">
        <v>1159</v>
      </c>
      <c r="C15" s="17">
        <v>1142215</v>
      </c>
      <c r="D15" s="6" t="s">
        <v>154</v>
      </c>
      <c r="E15" s="6" t="s">
        <v>92</v>
      </c>
      <c r="F15" s="6" t="s">
        <v>171</v>
      </c>
      <c r="G15" s="6"/>
      <c r="H15" s="17">
        <v>4.53</v>
      </c>
      <c r="I15" s="6" t="s">
        <v>91</v>
      </c>
      <c r="J15" s="8">
        <v>0.00618</v>
      </c>
      <c r="K15" s="8">
        <v>0.0037</v>
      </c>
      <c r="L15" s="7">
        <v>10517000</v>
      </c>
      <c r="M15" s="7">
        <v>101.39</v>
      </c>
      <c r="N15" s="7">
        <v>10663.19</v>
      </c>
      <c r="O15" s="8">
        <v>0.0034</v>
      </c>
      <c r="P15" s="8">
        <v>1</v>
      </c>
      <c r="Q15" s="8">
        <v>0.005</v>
      </c>
    </row>
    <row r="16" spans="2:17" ht="12.75">
      <c r="B16" s="13" t="s">
        <v>1160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 ht="12.75">
      <c r="B17" s="13" t="s">
        <v>1161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 ht="12.75">
      <c r="B18" s="13" t="s">
        <v>1162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 ht="12.75">
      <c r="B19" s="13" t="s">
        <v>1163</v>
      </c>
      <c r="C19" s="14"/>
      <c r="D19" s="13"/>
      <c r="E19" s="13"/>
      <c r="F19" s="13"/>
      <c r="G19" s="13"/>
      <c r="I19" s="13"/>
      <c r="L19" s="15">
        <v>0</v>
      </c>
      <c r="N19" s="15">
        <v>0</v>
      </c>
      <c r="P19" s="16">
        <v>0</v>
      </c>
      <c r="Q19" s="16">
        <v>0</v>
      </c>
    </row>
    <row r="20" spans="2:17" ht="12.75">
      <c r="B20" s="3" t="s">
        <v>1164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 ht="12.75">
      <c r="B21" s="13" t="s">
        <v>1157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 ht="12.75">
      <c r="B22" s="13" t="s">
        <v>1158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 ht="12.75">
      <c r="B23" s="13" t="s">
        <v>1160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 ht="12.75">
      <c r="B24" s="13" t="s">
        <v>1161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 ht="12.75">
      <c r="B25" s="13" t="s">
        <v>1162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6" spans="2:17" ht="12.75">
      <c r="B26" s="13" t="s">
        <v>1163</v>
      </c>
      <c r="C26" s="14"/>
      <c r="D26" s="13"/>
      <c r="E26" s="13"/>
      <c r="F26" s="13"/>
      <c r="G26" s="13"/>
      <c r="I26" s="13"/>
      <c r="L26" s="15">
        <v>0</v>
      </c>
      <c r="N26" s="15">
        <v>0</v>
      </c>
      <c r="P26" s="16">
        <v>0</v>
      </c>
      <c r="Q26" s="16">
        <v>0</v>
      </c>
    </row>
    <row r="29" spans="2:9" ht="12.75">
      <c r="B29" s="6" t="s">
        <v>101</v>
      </c>
      <c r="C29" s="17"/>
      <c r="D29" s="6"/>
      <c r="E29" s="6"/>
      <c r="F29" s="6"/>
      <c r="G29" s="6"/>
      <c r="I29" s="6"/>
    </row>
    <row r="33" ht="12.75">
      <c r="B33" s="5" t="s">
        <v>73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rightToLeft="1" workbookViewId="0" topLeftCell="A1"/>
  </sheetViews>
  <sheetFormatPr defaultColWidth="9.140625" defaultRowHeight="12.75"/>
  <cols>
    <col min="2" max="2" width="49.7109375" style="0" customWidth="1"/>
    <col min="3" max="3" width="12.7109375" style="0" customWidth="1"/>
    <col min="4" max="4" width="8.7109375" style="0" customWidth="1"/>
    <col min="5" max="5" width="10.7109375" style="0" customWidth="1"/>
    <col min="6" max="6" width="14.7109375" style="0" customWidth="1"/>
    <col min="7" max="7" width="6.7109375" style="0" customWidth="1"/>
    <col min="8" max="8" width="11.7109375" style="0" customWidth="1"/>
    <col min="9" max="9" width="14.7109375" style="0" customWidth="1"/>
    <col min="10" max="10" width="16.7109375" style="0" customWidth="1"/>
    <col min="11" max="11" width="11.7109375" style="0" customWidth="1"/>
    <col min="12" max="12" width="9.7109375" style="0" customWidth="1"/>
    <col min="13" max="13" width="12.7109375" style="0" customWidth="1"/>
    <col min="14" max="14" width="24.7109375" style="0" customWidth="1"/>
    <col min="15" max="15" width="27.7109375" style="0" customWidth="1"/>
    <col min="16" max="16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1165</v>
      </c>
    </row>
    <row r="7" ht="15.75">
      <c r="B7" s="2" t="s">
        <v>103</v>
      </c>
    </row>
    <row r="8" spans="2:16" ht="12.75">
      <c r="B8" s="3" t="s">
        <v>75</v>
      </c>
      <c r="C8" s="3" t="s">
        <v>76</v>
      </c>
      <c r="D8" s="3" t="s">
        <v>78</v>
      </c>
      <c r="E8" s="3" t="s">
        <v>79</v>
      </c>
      <c r="F8" s="3" t="s">
        <v>105</v>
      </c>
      <c r="G8" s="3" t="s">
        <v>106</v>
      </c>
      <c r="H8" s="3" t="s">
        <v>80</v>
      </c>
      <c r="I8" s="3" t="s">
        <v>81</v>
      </c>
      <c r="J8" s="3" t="s">
        <v>82</v>
      </c>
      <c r="K8" s="3" t="s">
        <v>107</v>
      </c>
      <c r="L8" s="3" t="s">
        <v>42</v>
      </c>
      <c r="M8" s="3" t="s">
        <v>1166</v>
      </c>
      <c r="N8" s="3" t="s">
        <v>109</v>
      </c>
      <c r="O8" s="3" t="s">
        <v>110</v>
      </c>
      <c r="P8" s="3" t="s">
        <v>85</v>
      </c>
    </row>
    <row r="9" spans="2:16" ht="12.75">
      <c r="B9" s="4"/>
      <c r="C9" s="4"/>
      <c r="D9" s="4"/>
      <c r="E9" s="4"/>
      <c r="F9" s="4" t="s">
        <v>111</v>
      </c>
      <c r="G9" s="4" t="s">
        <v>112</v>
      </c>
      <c r="H9" s="4"/>
      <c r="I9" s="4" t="s">
        <v>86</v>
      </c>
      <c r="J9" s="4" t="s">
        <v>86</v>
      </c>
      <c r="K9" s="4" t="s">
        <v>113</v>
      </c>
      <c r="L9" s="4" t="s">
        <v>114</v>
      </c>
      <c r="M9" s="4" t="s">
        <v>87</v>
      </c>
      <c r="N9" s="4" t="s">
        <v>86</v>
      </c>
      <c r="O9" s="4" t="s">
        <v>86</v>
      </c>
      <c r="P9" s="4" t="s">
        <v>86</v>
      </c>
    </row>
    <row r="11" spans="2:16" ht="12.75">
      <c r="B11" s="3" t="s">
        <v>115</v>
      </c>
      <c r="C11" s="12"/>
      <c r="D11" s="3"/>
      <c r="E11" s="3"/>
      <c r="F11" s="3"/>
      <c r="H11" s="3"/>
      <c r="K11" s="9">
        <v>0</v>
      </c>
      <c r="M11" s="9">
        <v>0</v>
      </c>
      <c r="O11" s="10">
        <v>0</v>
      </c>
      <c r="P11" s="10">
        <v>0</v>
      </c>
    </row>
    <row r="12" spans="2:16" ht="12.75">
      <c r="B12" s="3" t="s">
        <v>1167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 ht="12.75">
      <c r="B13" s="13" t="s">
        <v>1168</v>
      </c>
      <c r="C13" s="14"/>
      <c r="D13" s="13"/>
      <c r="E13" s="13"/>
      <c r="F13" s="13"/>
      <c r="H13" s="13"/>
      <c r="K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1169</v>
      </c>
      <c r="C14" s="14"/>
      <c r="D14" s="13"/>
      <c r="E14" s="13"/>
      <c r="F14" s="13"/>
      <c r="H14" s="13"/>
      <c r="K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1170</v>
      </c>
      <c r="C15" s="14"/>
      <c r="D15" s="13"/>
      <c r="E15" s="13"/>
      <c r="F15" s="13"/>
      <c r="H15" s="13"/>
      <c r="K15" s="15">
        <v>0</v>
      </c>
      <c r="M15" s="15">
        <v>0</v>
      </c>
      <c r="O15" s="16">
        <v>0</v>
      </c>
      <c r="P15" s="16">
        <v>0</v>
      </c>
    </row>
    <row r="16" spans="2:16" ht="12.75">
      <c r="B16" s="13" t="s">
        <v>1171</v>
      </c>
      <c r="C16" s="14"/>
      <c r="D16" s="13"/>
      <c r="E16" s="13"/>
      <c r="F16" s="13"/>
      <c r="H16" s="13"/>
      <c r="K16" s="15">
        <v>0</v>
      </c>
      <c r="M16" s="15">
        <v>0</v>
      </c>
      <c r="O16" s="16">
        <v>0</v>
      </c>
      <c r="P16" s="16">
        <v>0</v>
      </c>
    </row>
    <row r="17" spans="2:16" ht="12.75">
      <c r="B17" s="13" t="s">
        <v>1172</v>
      </c>
      <c r="C17" s="14"/>
      <c r="D17" s="13"/>
      <c r="E17" s="13"/>
      <c r="F17" s="13"/>
      <c r="H17" s="13"/>
      <c r="K17" s="15">
        <v>0</v>
      </c>
      <c r="M17" s="15">
        <v>0</v>
      </c>
      <c r="O17" s="16">
        <v>0</v>
      </c>
      <c r="P17" s="16">
        <v>0</v>
      </c>
    </row>
    <row r="18" spans="2:16" ht="12.75">
      <c r="B18" s="3" t="s">
        <v>1173</v>
      </c>
      <c r="C18" s="12"/>
      <c r="D18" s="3"/>
      <c r="E18" s="3"/>
      <c r="F18" s="3"/>
      <c r="H18" s="3"/>
      <c r="K18" s="9">
        <v>0</v>
      </c>
      <c r="M18" s="9">
        <v>0</v>
      </c>
      <c r="O18" s="10">
        <v>0</v>
      </c>
      <c r="P18" s="10">
        <v>0</v>
      </c>
    </row>
    <row r="19" spans="2:16" ht="12.75">
      <c r="B19" s="13" t="s">
        <v>151</v>
      </c>
      <c r="C19" s="14"/>
      <c r="D19" s="13"/>
      <c r="E19" s="13"/>
      <c r="F19" s="13"/>
      <c r="H19" s="13"/>
      <c r="K19" s="15">
        <v>0</v>
      </c>
      <c r="M19" s="15">
        <v>0</v>
      </c>
      <c r="O19" s="16">
        <v>0</v>
      </c>
      <c r="P19" s="16">
        <v>0</v>
      </c>
    </row>
    <row r="20" spans="2:16" ht="12.75">
      <c r="B20" s="13" t="s">
        <v>1174</v>
      </c>
      <c r="C20" s="14"/>
      <c r="D20" s="13"/>
      <c r="E20" s="13"/>
      <c r="F20" s="13"/>
      <c r="H20" s="13"/>
      <c r="K20" s="15">
        <v>0</v>
      </c>
      <c r="M20" s="15">
        <v>0</v>
      </c>
      <c r="O20" s="16">
        <v>0</v>
      </c>
      <c r="P20" s="16">
        <v>0</v>
      </c>
    </row>
    <row r="23" spans="2:8" ht="12.75">
      <c r="B23" s="6" t="s">
        <v>101</v>
      </c>
      <c r="C23" s="17"/>
      <c r="D23" s="6"/>
      <c r="E23" s="6"/>
      <c r="F23" s="6"/>
      <c r="H23" s="6"/>
    </row>
    <row r="27" ht="12.75">
      <c r="B27" s="5" t="s">
        <v>73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"/>
  <sheetViews>
    <sheetView rightToLeft="1" workbookViewId="0" topLeftCell="A1"/>
  </sheetViews>
  <sheetFormatPr defaultColWidth="9.140625" defaultRowHeight="12.75"/>
  <cols>
    <col min="2" max="2" width="47.7109375" style="0" customWidth="1"/>
    <col min="3" max="3" width="12.7109375" style="0" customWidth="1"/>
    <col min="4" max="4" width="11.7109375" style="0" customWidth="1"/>
    <col min="5" max="5" width="13.7109375" style="0" customWidth="1"/>
    <col min="6" max="6" width="11.7109375" style="0" customWidth="1"/>
    <col min="7" max="7" width="8.7109375" style="0" customWidth="1"/>
    <col min="8" max="8" width="10.7109375" style="0" customWidth="1"/>
    <col min="9" max="9" width="14.7109375" style="0" customWidth="1"/>
    <col min="10" max="10" width="6.7109375" style="0" customWidth="1"/>
    <col min="11" max="11" width="11.7109375" style="0" customWidth="1"/>
    <col min="12" max="12" width="14.7109375" style="0" customWidth="1"/>
    <col min="13" max="13" width="16.7109375" style="0" customWidth="1"/>
    <col min="14" max="14" width="11.7109375" style="0" customWidth="1"/>
    <col min="15" max="15" width="9.7109375" style="0" customWidth="1"/>
    <col min="16" max="16" width="12.7109375" style="0" customWidth="1"/>
    <col min="17" max="17" width="24.7109375" style="0" customWidth="1"/>
    <col min="18" max="18" width="27.7109375" style="0" customWidth="1"/>
    <col min="19" max="19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1165</v>
      </c>
    </row>
    <row r="7" ht="15.75">
      <c r="B7" s="2" t="s">
        <v>162</v>
      </c>
    </row>
    <row r="8" spans="2:19" ht="12.75">
      <c r="B8" s="3" t="s">
        <v>75</v>
      </c>
      <c r="C8" s="3" t="s">
        <v>76</v>
      </c>
      <c r="D8" s="3" t="s">
        <v>163</v>
      </c>
      <c r="E8" s="3" t="s">
        <v>77</v>
      </c>
      <c r="F8" s="3" t="s">
        <v>164</v>
      </c>
      <c r="G8" s="3" t="s">
        <v>78</v>
      </c>
      <c r="H8" s="3" t="s">
        <v>79</v>
      </c>
      <c r="I8" s="3" t="s">
        <v>105</v>
      </c>
      <c r="J8" s="3" t="s">
        <v>106</v>
      </c>
      <c r="K8" s="3" t="s">
        <v>80</v>
      </c>
      <c r="L8" s="3" t="s">
        <v>81</v>
      </c>
      <c r="M8" s="3" t="s">
        <v>82</v>
      </c>
      <c r="N8" s="3" t="s">
        <v>107</v>
      </c>
      <c r="O8" s="3" t="s">
        <v>42</v>
      </c>
      <c r="P8" s="3" t="s">
        <v>1166</v>
      </c>
      <c r="Q8" s="3" t="s">
        <v>109</v>
      </c>
      <c r="R8" s="3" t="s">
        <v>110</v>
      </c>
      <c r="S8" s="3" t="s">
        <v>85</v>
      </c>
    </row>
    <row r="9" spans="2:19" ht="12.75">
      <c r="B9" s="4"/>
      <c r="C9" s="4"/>
      <c r="D9" s="4"/>
      <c r="E9" s="4"/>
      <c r="F9" s="4"/>
      <c r="G9" s="4"/>
      <c r="H9" s="4"/>
      <c r="I9" s="4" t="s">
        <v>111</v>
      </c>
      <c r="J9" s="4" t="s">
        <v>112</v>
      </c>
      <c r="K9" s="4"/>
      <c r="L9" s="4" t="s">
        <v>86</v>
      </c>
      <c r="M9" s="4" t="s">
        <v>86</v>
      </c>
      <c r="N9" s="4" t="s">
        <v>113</v>
      </c>
      <c r="O9" s="4" t="s">
        <v>114</v>
      </c>
      <c r="P9" s="4" t="s">
        <v>87</v>
      </c>
      <c r="Q9" s="4" t="s">
        <v>86</v>
      </c>
      <c r="R9" s="4" t="s">
        <v>86</v>
      </c>
      <c r="S9" s="4" t="s">
        <v>86</v>
      </c>
    </row>
    <row r="11" spans="2:19" ht="12.75">
      <c r="B11" s="3" t="s">
        <v>1175</v>
      </c>
      <c r="C11" s="12"/>
      <c r="D11" s="3"/>
      <c r="E11" s="3"/>
      <c r="F11" s="3"/>
      <c r="G11" s="3"/>
      <c r="H11" s="3"/>
      <c r="I11" s="3"/>
      <c r="K11" s="3"/>
      <c r="N11" s="9">
        <v>0</v>
      </c>
      <c r="P11" s="9">
        <v>0</v>
      </c>
      <c r="R11" s="10">
        <v>0</v>
      </c>
      <c r="S11" s="10">
        <v>0</v>
      </c>
    </row>
    <row r="12" spans="2:19" ht="12.75">
      <c r="B12" s="3" t="s">
        <v>1176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 ht="12.75">
      <c r="B13" s="13" t="s">
        <v>1177</v>
      </c>
      <c r="C13" s="14"/>
      <c r="D13" s="13"/>
      <c r="E13" s="13"/>
      <c r="F13" s="13"/>
      <c r="G13" s="13"/>
      <c r="H13" s="13"/>
      <c r="I13" s="13"/>
      <c r="K13" s="13"/>
      <c r="N13" s="15">
        <v>0</v>
      </c>
      <c r="P13" s="15">
        <v>0</v>
      </c>
      <c r="R13" s="16">
        <v>0</v>
      </c>
      <c r="S13" s="16">
        <v>0</v>
      </c>
    </row>
    <row r="14" spans="2:19" ht="12.75">
      <c r="B14" s="13" t="s">
        <v>1178</v>
      </c>
      <c r="C14" s="14"/>
      <c r="D14" s="13"/>
      <c r="E14" s="13"/>
      <c r="F14" s="13"/>
      <c r="G14" s="13"/>
      <c r="H14" s="13"/>
      <c r="I14" s="13"/>
      <c r="K14" s="13"/>
      <c r="N14" s="15">
        <v>0</v>
      </c>
      <c r="P14" s="15">
        <v>0</v>
      </c>
      <c r="R14" s="16">
        <v>0</v>
      </c>
      <c r="S14" s="16">
        <v>0</v>
      </c>
    </row>
    <row r="15" spans="2:19" ht="12.75">
      <c r="B15" s="13" t="s">
        <v>172</v>
      </c>
      <c r="C15" s="14"/>
      <c r="D15" s="13"/>
      <c r="E15" s="13"/>
      <c r="F15" s="13"/>
      <c r="G15" s="13"/>
      <c r="H15" s="13"/>
      <c r="I15" s="13"/>
      <c r="K15" s="13"/>
      <c r="N15" s="15">
        <v>0</v>
      </c>
      <c r="P15" s="15">
        <v>0</v>
      </c>
      <c r="R15" s="16">
        <v>0</v>
      </c>
      <c r="S15" s="16">
        <v>0</v>
      </c>
    </row>
    <row r="16" spans="2:19" ht="12.75">
      <c r="B16" s="13" t="s">
        <v>1179</v>
      </c>
      <c r="C16" s="14"/>
      <c r="D16" s="13"/>
      <c r="E16" s="13"/>
      <c r="F16" s="13"/>
      <c r="G16" s="13"/>
      <c r="H16" s="13"/>
      <c r="I16" s="13"/>
      <c r="K16" s="13"/>
      <c r="N16" s="15">
        <v>0</v>
      </c>
      <c r="P16" s="15">
        <v>0</v>
      </c>
      <c r="R16" s="16">
        <v>0</v>
      </c>
      <c r="S16" s="16">
        <v>0</v>
      </c>
    </row>
    <row r="17" spans="2:19" ht="12.75">
      <c r="B17" s="3" t="s">
        <v>1180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 ht="12.75">
      <c r="B18" s="13" t="s">
        <v>1181</v>
      </c>
      <c r="C18" s="14"/>
      <c r="D18" s="13"/>
      <c r="E18" s="13"/>
      <c r="F18" s="13"/>
      <c r="G18" s="13"/>
      <c r="H18" s="13"/>
      <c r="I18" s="13"/>
      <c r="K18" s="13"/>
      <c r="N18" s="15">
        <v>0</v>
      </c>
      <c r="P18" s="15">
        <v>0</v>
      </c>
      <c r="R18" s="16">
        <v>0</v>
      </c>
      <c r="S18" s="16">
        <v>0</v>
      </c>
    </row>
    <row r="19" spans="2:19" ht="12.75">
      <c r="B19" s="13" t="s">
        <v>1182</v>
      </c>
      <c r="C19" s="14"/>
      <c r="D19" s="13"/>
      <c r="E19" s="13"/>
      <c r="F19" s="13"/>
      <c r="G19" s="13"/>
      <c r="H19" s="13"/>
      <c r="I19" s="13"/>
      <c r="K19" s="13"/>
      <c r="N19" s="15">
        <v>0</v>
      </c>
      <c r="P19" s="15">
        <v>0</v>
      </c>
      <c r="R19" s="16">
        <v>0</v>
      </c>
      <c r="S19" s="16">
        <v>0</v>
      </c>
    </row>
    <row r="22" spans="2:11" ht="12.75">
      <c r="B22" s="6" t="s">
        <v>101</v>
      </c>
      <c r="C22" s="17"/>
      <c r="D22" s="6"/>
      <c r="E22" s="6"/>
      <c r="F22" s="6"/>
      <c r="G22" s="6"/>
      <c r="H22" s="6"/>
      <c r="I22" s="6"/>
      <c r="K22" s="6"/>
    </row>
    <row r="26" ht="12.75">
      <c r="B26" s="5" t="s">
        <v>73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1"/>
  <sheetViews>
    <sheetView rightToLeft="1" workbookViewId="0" topLeftCell="C16">
      <selection activeCell="L14" sqref="L14:L35"/>
    </sheetView>
  </sheetViews>
  <sheetFormatPr defaultColWidth="9.140625" defaultRowHeight="12.75"/>
  <cols>
    <col min="2" max="2" width="40.7109375" style="0" customWidth="1"/>
    <col min="3" max="3" width="15.7109375" style="0" customWidth="1"/>
    <col min="4" max="4" width="11.7109375" style="0" customWidth="1"/>
    <col min="5" max="5" width="13.7109375" style="0" customWidth="1"/>
    <col min="6" max="6" width="17.7109375" style="0" customWidth="1"/>
    <col min="7" max="7" width="9.7109375" style="0" customWidth="1"/>
    <col min="8" max="8" width="12.7109375" style="0" customWidth="1"/>
    <col min="9" max="9" width="14.7109375" style="0" customWidth="1"/>
    <col min="10" max="10" width="6.7109375" style="0" customWidth="1"/>
    <col min="11" max="11" width="15.7109375" style="0" customWidth="1"/>
    <col min="12" max="12" width="14.7109375" style="0" customWidth="1"/>
    <col min="13" max="14" width="16.7109375" style="0" customWidth="1"/>
    <col min="15" max="15" width="9.7109375" style="0" customWidth="1"/>
    <col min="16" max="16" width="12.7109375" style="0" customWidth="1"/>
    <col min="17" max="17" width="24.7109375" style="0" customWidth="1"/>
    <col min="18" max="18" width="27.7109375" style="0" customWidth="1"/>
    <col min="19" max="19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1165</v>
      </c>
    </row>
    <row r="7" ht="15.75">
      <c r="B7" s="2" t="s">
        <v>177</v>
      </c>
    </row>
    <row r="8" spans="2:19" ht="12.75">
      <c r="B8" s="3" t="s">
        <v>75</v>
      </c>
      <c r="C8" s="3" t="s">
        <v>76</v>
      </c>
      <c r="D8" s="3" t="s">
        <v>163</v>
      </c>
      <c r="E8" s="3" t="s">
        <v>77</v>
      </c>
      <c r="F8" s="3" t="s">
        <v>164</v>
      </c>
      <c r="G8" s="3" t="s">
        <v>78</v>
      </c>
      <c r="H8" s="3" t="s">
        <v>79</v>
      </c>
      <c r="I8" s="3" t="s">
        <v>105</v>
      </c>
      <c r="J8" s="3" t="s">
        <v>106</v>
      </c>
      <c r="K8" s="3" t="s">
        <v>80</v>
      </c>
      <c r="L8" s="3" t="s">
        <v>81</v>
      </c>
      <c r="M8" s="3" t="s">
        <v>82</v>
      </c>
      <c r="N8" s="3" t="s">
        <v>107</v>
      </c>
      <c r="O8" s="3" t="s">
        <v>42</v>
      </c>
      <c r="P8" s="3" t="s">
        <v>1166</v>
      </c>
      <c r="Q8" s="3" t="s">
        <v>109</v>
      </c>
      <c r="R8" s="3" t="s">
        <v>110</v>
      </c>
      <c r="S8" s="3" t="s">
        <v>85</v>
      </c>
    </row>
    <row r="9" spans="2:19" ht="12.75">
      <c r="B9" s="4"/>
      <c r="C9" s="4"/>
      <c r="D9" s="4"/>
      <c r="E9" s="4"/>
      <c r="F9" s="4"/>
      <c r="G9" s="4"/>
      <c r="H9" s="4"/>
      <c r="I9" s="4" t="s">
        <v>111</v>
      </c>
      <c r="J9" s="4" t="s">
        <v>112</v>
      </c>
      <c r="K9" s="4"/>
      <c r="L9" s="4" t="s">
        <v>86</v>
      </c>
      <c r="M9" s="4" t="s">
        <v>86</v>
      </c>
      <c r="N9" s="4" t="s">
        <v>113</v>
      </c>
      <c r="O9" s="4" t="s">
        <v>114</v>
      </c>
      <c r="P9" s="4" t="s">
        <v>87</v>
      </c>
      <c r="Q9" s="4" t="s">
        <v>86</v>
      </c>
      <c r="R9" s="4" t="s">
        <v>86</v>
      </c>
      <c r="S9" s="4" t="s">
        <v>86</v>
      </c>
    </row>
    <row r="11" spans="2:19" ht="12.75">
      <c r="B11" s="3" t="s">
        <v>1183</v>
      </c>
      <c r="C11" s="12"/>
      <c r="D11" s="3"/>
      <c r="E11" s="3"/>
      <c r="F11" s="3"/>
      <c r="G11" s="3"/>
      <c r="H11" s="3"/>
      <c r="I11" s="3"/>
      <c r="J11" s="21">
        <v>1.7994596012861965</v>
      </c>
      <c r="K11" s="3"/>
      <c r="M11" s="10">
        <v>0.022664405972944352</v>
      </c>
      <c r="N11" s="9">
        <f>N12+N31</f>
        <v>38470012.33</v>
      </c>
      <c r="P11" s="9">
        <f>P12+P31</f>
        <v>52672.18</v>
      </c>
      <c r="R11" s="10">
        <f>P11/$P$11</f>
        <v>1</v>
      </c>
      <c r="S11" s="10">
        <f>P11/'סכום נכסי הקרן'!$C$42</f>
        <v>0.024577918091801456</v>
      </c>
    </row>
    <row r="12" spans="2:19" ht="12.75">
      <c r="B12" s="3" t="s">
        <v>1184</v>
      </c>
      <c r="C12" s="12"/>
      <c r="D12" s="3"/>
      <c r="E12" s="3"/>
      <c r="F12" s="3"/>
      <c r="G12" s="3"/>
      <c r="H12" s="3"/>
      <c r="I12" s="3"/>
      <c r="J12" s="21">
        <v>1.7994596012861965</v>
      </c>
      <c r="K12" s="3"/>
      <c r="M12" s="10">
        <v>0.022664405972944352</v>
      </c>
      <c r="N12" s="9">
        <f>N13+N22+N23+N30</f>
        <v>36470012.33</v>
      </c>
      <c r="P12" s="9">
        <f>P13+P22+P23+P30</f>
        <v>52672.17</v>
      </c>
      <c r="R12" s="10">
        <f aca="true" t="shared" si="0" ref="R12:R34">P12/$P$11</f>
        <v>0.9999998101464568</v>
      </c>
      <c r="S12" s="10">
        <f>P12/'סכום נכסי הקרן'!$C$42</f>
        <v>0.02457791342559662</v>
      </c>
    </row>
    <row r="13" spans="2:19" ht="12.75">
      <c r="B13" s="13" t="s">
        <v>1185</v>
      </c>
      <c r="C13" s="14"/>
      <c r="D13" s="13"/>
      <c r="E13" s="13"/>
      <c r="F13" s="13"/>
      <c r="G13" s="13"/>
      <c r="H13" s="13"/>
      <c r="I13" s="13"/>
      <c r="J13" s="22">
        <v>1.4881786794919813</v>
      </c>
      <c r="K13" s="13"/>
      <c r="M13" s="16">
        <v>0.008608912043644688</v>
      </c>
      <c r="N13" s="15">
        <f>SUM(N14:N21)</f>
        <v>32898700.82</v>
      </c>
      <c r="P13" s="15">
        <f>SUM(P14:P21)</f>
        <v>43089.78</v>
      </c>
      <c r="R13" s="16">
        <f t="shared" si="0"/>
        <v>0.8180747407834648</v>
      </c>
      <c r="S13" s="16">
        <f>P13/'סכום נכסי הקרן'!$C$42</f>
        <v>0.020106573971947705</v>
      </c>
    </row>
    <row r="14" spans="2:19" ht="12.75">
      <c r="B14" s="6" t="s">
        <v>1186</v>
      </c>
      <c r="C14" s="17">
        <v>1106822</v>
      </c>
      <c r="D14" s="6"/>
      <c r="E14" s="18">
        <v>513938548</v>
      </c>
      <c r="F14" s="6" t="s">
        <v>287</v>
      </c>
      <c r="G14" s="6" t="s">
        <v>193</v>
      </c>
      <c r="H14" s="6" t="s">
        <v>194</v>
      </c>
      <c r="I14" s="6" t="s">
        <v>1187</v>
      </c>
      <c r="J14" s="17">
        <v>3.51</v>
      </c>
      <c r="K14" s="6" t="s">
        <v>91</v>
      </c>
      <c r="L14" s="8">
        <v>0.049</v>
      </c>
      <c r="M14" s="8">
        <v>0.0032</v>
      </c>
      <c r="N14" s="7">
        <v>4861448.11</v>
      </c>
      <c r="O14" s="7">
        <v>140.69</v>
      </c>
      <c r="P14" s="7">
        <v>6839.57</v>
      </c>
      <c r="Q14" s="8">
        <v>0.0167</v>
      </c>
      <c r="R14" s="8">
        <f t="shared" si="0"/>
        <v>0.12985165983257196</v>
      </c>
      <c r="S14" s="8">
        <f>P14/'סכום נכסי הקרן'!$C$42</f>
        <v>0.0031914834594494183</v>
      </c>
    </row>
    <row r="15" spans="2:19" ht="12.75">
      <c r="B15" s="6" t="s">
        <v>1188</v>
      </c>
      <c r="C15" s="17">
        <v>1102797</v>
      </c>
      <c r="D15" s="6"/>
      <c r="E15" s="18">
        <v>512705153</v>
      </c>
      <c r="F15" s="6" t="s">
        <v>273</v>
      </c>
      <c r="G15" s="6" t="s">
        <v>212</v>
      </c>
      <c r="H15" s="6" t="s">
        <v>194</v>
      </c>
      <c r="I15" s="6" t="s">
        <v>1189</v>
      </c>
      <c r="J15" s="17">
        <v>0.74</v>
      </c>
      <c r="K15" s="6" t="s">
        <v>91</v>
      </c>
      <c r="L15" s="8">
        <v>0.049</v>
      </c>
      <c r="M15" s="8">
        <v>0.0077</v>
      </c>
      <c r="N15" s="7">
        <v>2000000.12</v>
      </c>
      <c r="O15" s="7">
        <v>124.68</v>
      </c>
      <c r="P15" s="7">
        <v>2493.6</v>
      </c>
      <c r="Q15" s="8">
        <v>0.0327</v>
      </c>
      <c r="R15" s="8">
        <f t="shared" si="0"/>
        <v>0.04734187952729505</v>
      </c>
      <c r="S15" s="8">
        <f>P15/'סכום נכסי הקרן'!$C$42</f>
        <v>0.00116356483733379</v>
      </c>
    </row>
    <row r="16" spans="2:19" ht="12.75">
      <c r="B16" s="6" t="s">
        <v>1190</v>
      </c>
      <c r="C16" s="17">
        <v>1089655</v>
      </c>
      <c r="D16" s="6"/>
      <c r="E16" s="18">
        <v>520004078</v>
      </c>
      <c r="F16" s="6" t="s">
        <v>237</v>
      </c>
      <c r="G16" s="6" t="s">
        <v>199</v>
      </c>
      <c r="H16" s="6" t="s">
        <v>171</v>
      </c>
      <c r="I16" s="6" t="s">
        <v>1191</v>
      </c>
      <c r="J16" s="17">
        <v>0.49</v>
      </c>
      <c r="K16" s="6" t="s">
        <v>91</v>
      </c>
      <c r="L16" s="8">
        <v>0.0555</v>
      </c>
      <c r="M16" s="8">
        <v>0.0022</v>
      </c>
      <c r="N16" s="7">
        <v>4000000.77</v>
      </c>
      <c r="O16" s="7">
        <v>133.99</v>
      </c>
      <c r="P16" s="7">
        <v>5359.6</v>
      </c>
      <c r="Q16" s="8">
        <v>0.1</v>
      </c>
      <c r="R16" s="8">
        <f t="shared" si="0"/>
        <v>0.1017539050026029</v>
      </c>
      <c r="S16" s="8">
        <f>P16/'סכום נכסי הקרן'!$C$42</f>
        <v>0.0025008991426749205</v>
      </c>
    </row>
    <row r="17" spans="2:19" ht="12.75">
      <c r="B17" s="6" t="s">
        <v>1192</v>
      </c>
      <c r="C17" s="17">
        <v>1098201</v>
      </c>
      <c r="D17" s="6"/>
      <c r="E17" s="18">
        <v>520044322</v>
      </c>
      <c r="F17" s="6" t="s">
        <v>273</v>
      </c>
      <c r="G17" s="6" t="s">
        <v>270</v>
      </c>
      <c r="H17" s="6" t="s">
        <v>171</v>
      </c>
      <c r="I17" s="6" t="s">
        <v>1193</v>
      </c>
      <c r="J17" s="17">
        <v>0.3</v>
      </c>
      <c r="K17" s="6" t="s">
        <v>91</v>
      </c>
      <c r="L17" s="8">
        <v>0.054</v>
      </c>
      <c r="M17" s="8">
        <v>0.0101</v>
      </c>
      <c r="N17" s="7">
        <v>8000000</v>
      </c>
      <c r="O17" s="7">
        <v>120.24</v>
      </c>
      <c r="P17" s="7">
        <v>9619.2</v>
      </c>
      <c r="Q17" s="8">
        <v>0.0224</v>
      </c>
      <c r="R17" s="8">
        <f t="shared" si="0"/>
        <v>0.18262392025543656</v>
      </c>
      <c r="S17" s="8">
        <f>P17/'סכום נכסי הקרן'!$C$42</f>
        <v>0.0044885157536418</v>
      </c>
    </row>
    <row r="18" spans="2:19" ht="12.75">
      <c r="B18" s="6" t="s">
        <v>1194</v>
      </c>
      <c r="C18" s="17">
        <v>200062396</v>
      </c>
      <c r="D18" s="6"/>
      <c r="E18" s="6"/>
      <c r="F18" s="6" t="s">
        <v>191</v>
      </c>
      <c r="G18" s="6" t="s">
        <v>267</v>
      </c>
      <c r="H18" s="6" t="s">
        <v>194</v>
      </c>
      <c r="I18" s="6" t="s">
        <v>1195</v>
      </c>
      <c r="J18" s="17">
        <v>1.9</v>
      </c>
      <c r="K18" s="6" t="s">
        <v>91</v>
      </c>
      <c r="L18" s="8">
        <v>0.0709</v>
      </c>
      <c r="M18" s="8">
        <v>0.0014</v>
      </c>
      <c r="N18" s="7">
        <v>8075657.95</v>
      </c>
      <c r="O18" s="7">
        <v>136.84</v>
      </c>
      <c r="P18" s="7">
        <v>11050.73</v>
      </c>
      <c r="Q18" s="8">
        <v>0.0354</v>
      </c>
      <c r="R18" s="8">
        <f t="shared" si="0"/>
        <v>0.20980202452224303</v>
      </c>
      <c r="S18" s="8">
        <f>P18/'סכום נכסי הקרן'!$C$42</f>
        <v>0.0051564969742018095</v>
      </c>
    </row>
    <row r="19" spans="2:19" ht="12.75">
      <c r="B19" s="6" t="s">
        <v>1196</v>
      </c>
      <c r="C19" s="17">
        <v>1094747</v>
      </c>
      <c r="D19" s="6"/>
      <c r="E19" s="18">
        <v>1229</v>
      </c>
      <c r="F19" s="6" t="s">
        <v>191</v>
      </c>
      <c r="G19" s="6" t="s">
        <v>293</v>
      </c>
      <c r="H19" s="6" t="s">
        <v>171</v>
      </c>
      <c r="I19" s="6" t="s">
        <v>1197</v>
      </c>
      <c r="J19" s="17">
        <v>1.79</v>
      </c>
      <c r="K19" s="6" t="s">
        <v>91</v>
      </c>
      <c r="L19" s="8">
        <v>0.067</v>
      </c>
      <c r="M19" s="8">
        <v>0.0272</v>
      </c>
      <c r="N19" s="7">
        <v>1395833.14</v>
      </c>
      <c r="O19" s="7">
        <v>130.55</v>
      </c>
      <c r="P19" s="7">
        <v>1822.26</v>
      </c>
      <c r="Q19" s="8">
        <v>0.0858</v>
      </c>
      <c r="R19" s="8">
        <f t="shared" si="0"/>
        <v>0.03459625175946771</v>
      </c>
      <c r="S19" s="8">
        <f>P19/'סכום נכסי הקרן'!$C$42</f>
        <v>0.0008503038420275393</v>
      </c>
    </row>
    <row r="20" spans="2:19" ht="12.75">
      <c r="B20" s="6" t="s">
        <v>1198</v>
      </c>
      <c r="C20" s="17">
        <v>1092774</v>
      </c>
      <c r="D20" s="6"/>
      <c r="E20" s="18">
        <v>1229</v>
      </c>
      <c r="F20" s="6" t="s">
        <v>191</v>
      </c>
      <c r="G20" s="6" t="s">
        <v>293</v>
      </c>
      <c r="H20" s="6" t="s">
        <v>171</v>
      </c>
      <c r="I20" s="6" t="s">
        <v>1199</v>
      </c>
      <c r="J20" s="17">
        <v>1.44</v>
      </c>
      <c r="K20" s="6" t="s">
        <v>91</v>
      </c>
      <c r="L20" s="8">
        <v>0.067</v>
      </c>
      <c r="M20" s="8">
        <v>0.0264</v>
      </c>
      <c r="N20" s="7">
        <v>4477417.71</v>
      </c>
      <c r="O20" s="7">
        <v>131.88</v>
      </c>
      <c r="P20" s="7">
        <v>5904.82</v>
      </c>
      <c r="Q20" s="8">
        <v>0.1228</v>
      </c>
      <c r="R20" s="8">
        <f t="shared" si="0"/>
        <v>0.11210509988384759</v>
      </c>
      <c r="S20" s="8">
        <f>P20/'סכום נכסי הקרן'!$C$42</f>
        <v>0.002755309962618427</v>
      </c>
    </row>
    <row r="21" spans="2:19" ht="12.75">
      <c r="B21" s="6" t="s">
        <v>1211</v>
      </c>
      <c r="C21" s="17">
        <v>1115096</v>
      </c>
      <c r="D21" s="6"/>
      <c r="E21" s="18">
        <v>510928518</v>
      </c>
      <c r="F21" s="6" t="s">
        <v>287</v>
      </c>
      <c r="G21" s="6" t="s">
        <v>298</v>
      </c>
      <c r="H21" s="6"/>
      <c r="I21" s="6" t="s">
        <v>1212</v>
      </c>
      <c r="K21" s="6" t="s">
        <v>91</v>
      </c>
      <c r="L21" s="8">
        <v>0.0715</v>
      </c>
      <c r="M21" s="8">
        <v>0.0715</v>
      </c>
      <c r="N21" s="7">
        <v>88343.02</v>
      </c>
      <c r="O21" s="7">
        <v>0</v>
      </c>
      <c r="P21" s="7">
        <v>0</v>
      </c>
      <c r="R21" s="8">
        <f t="shared" si="0"/>
        <v>0</v>
      </c>
      <c r="S21" s="8">
        <f>P21/'סכום נכסי הקרן'!$C$42</f>
        <v>0</v>
      </c>
    </row>
    <row r="22" spans="2:19" ht="12.75">
      <c r="B22" s="13" t="s">
        <v>1213</v>
      </c>
      <c r="C22" s="14"/>
      <c r="D22" s="13"/>
      <c r="E22" s="13"/>
      <c r="F22" s="13"/>
      <c r="G22" s="13"/>
      <c r="H22" s="13"/>
      <c r="I22" s="13"/>
      <c r="K22" s="13"/>
      <c r="L22" s="20"/>
      <c r="N22" s="15">
        <v>0</v>
      </c>
      <c r="P22" s="15">
        <v>0</v>
      </c>
      <c r="R22" s="16">
        <f t="shared" si="0"/>
        <v>0</v>
      </c>
      <c r="S22" s="16">
        <f>P22/'סכום נכסי הקרן'!$C$42</f>
        <v>0</v>
      </c>
    </row>
    <row r="23" spans="2:19" ht="12.75">
      <c r="B23" s="13" t="s">
        <v>1214</v>
      </c>
      <c r="C23" s="14"/>
      <c r="D23" s="13"/>
      <c r="E23" s="13"/>
      <c r="F23" s="13"/>
      <c r="G23" s="13"/>
      <c r="H23" s="13"/>
      <c r="I23" s="13"/>
      <c r="J23" s="14">
        <v>3.2</v>
      </c>
      <c r="K23" s="13"/>
      <c r="L23" s="20"/>
      <c r="M23" s="16">
        <v>0.0859</v>
      </c>
      <c r="N23" s="15">
        <v>3571311.51</v>
      </c>
      <c r="P23" s="15">
        <v>9582.39</v>
      </c>
      <c r="R23" s="16">
        <f t="shared" si="0"/>
        <v>0.181925069362992</v>
      </c>
      <c r="S23" s="16">
        <f>P23/'סכום נכסי הקרן'!$C$42</f>
        <v>0.004471339453648916</v>
      </c>
    </row>
    <row r="24" spans="2:19" ht="12.75">
      <c r="B24" s="6" t="s">
        <v>1215</v>
      </c>
      <c r="C24" s="17">
        <v>1132158</v>
      </c>
      <c r="D24" s="6"/>
      <c r="E24" s="18">
        <v>514914001</v>
      </c>
      <c r="F24" s="6" t="s">
        <v>304</v>
      </c>
      <c r="G24" s="6" t="s">
        <v>199</v>
      </c>
      <c r="H24" s="6" t="s">
        <v>171</v>
      </c>
      <c r="I24" s="6" t="s">
        <v>1216</v>
      </c>
      <c r="J24" s="17">
        <v>0.75</v>
      </c>
      <c r="K24" s="6" t="s">
        <v>43</v>
      </c>
      <c r="L24" s="8">
        <v>0.03839</v>
      </c>
      <c r="M24" s="8">
        <v>0.0348</v>
      </c>
      <c r="N24" s="7">
        <v>658793.6</v>
      </c>
      <c r="O24" s="7">
        <v>101.22</v>
      </c>
      <c r="P24" s="7">
        <v>2343.24</v>
      </c>
      <c r="Q24" s="8">
        <v>0.0016</v>
      </c>
      <c r="R24" s="8">
        <f t="shared" si="0"/>
        <v>0.044487241652044776</v>
      </c>
      <c r="S24" s="8">
        <f>P24/'סכום נכסי הקרן'!$C$42</f>
        <v>0.0010934037814541344</v>
      </c>
    </row>
    <row r="25" spans="2:19" ht="12.75">
      <c r="B25" s="6" t="s">
        <v>1217</v>
      </c>
      <c r="C25" s="17">
        <v>1132166</v>
      </c>
      <c r="D25" s="6"/>
      <c r="E25" s="18">
        <v>514914001</v>
      </c>
      <c r="F25" s="6" t="s">
        <v>304</v>
      </c>
      <c r="G25" s="6" t="s">
        <v>199</v>
      </c>
      <c r="H25" s="6" t="s">
        <v>171</v>
      </c>
      <c r="I25" s="6" t="s">
        <v>1216</v>
      </c>
      <c r="J25" s="17">
        <v>2.6</v>
      </c>
      <c r="K25" s="6" t="s">
        <v>43</v>
      </c>
      <c r="L25" s="8">
        <v>0.04435</v>
      </c>
      <c r="M25" s="8">
        <v>0.0379</v>
      </c>
      <c r="N25" s="7">
        <v>338057.6</v>
      </c>
      <c r="O25" s="7">
        <v>102.85</v>
      </c>
      <c r="P25" s="7">
        <v>1221.79</v>
      </c>
      <c r="Q25" s="8">
        <v>0.0008</v>
      </c>
      <c r="R25" s="8">
        <f t="shared" si="0"/>
        <v>0.023196116052155047</v>
      </c>
      <c r="S25" s="8">
        <f>P25/'סכום נכסי הקרן'!$C$42</f>
        <v>0.0005701122403777877</v>
      </c>
    </row>
    <row r="26" spans="2:19" ht="12.75">
      <c r="B26" s="6" t="s">
        <v>1218</v>
      </c>
      <c r="C26" s="17">
        <v>1132174</v>
      </c>
      <c r="D26" s="6"/>
      <c r="E26" s="18">
        <v>514914001</v>
      </c>
      <c r="F26" s="6" t="s">
        <v>304</v>
      </c>
      <c r="G26" s="6" t="s">
        <v>199</v>
      </c>
      <c r="H26" s="6" t="s">
        <v>171</v>
      </c>
      <c r="I26" s="6" t="s">
        <v>1216</v>
      </c>
      <c r="J26" s="17">
        <v>5.02</v>
      </c>
      <c r="K26" s="6" t="s">
        <v>43</v>
      </c>
      <c r="L26" s="8">
        <v>0.05082</v>
      </c>
      <c r="M26" s="8">
        <v>0.0441</v>
      </c>
      <c r="N26" s="7">
        <v>300543.2</v>
      </c>
      <c r="O26" s="7">
        <v>104.83</v>
      </c>
      <c r="P26" s="7">
        <v>1107.12</v>
      </c>
      <c r="Q26" s="8">
        <v>0.0008</v>
      </c>
      <c r="R26" s="8">
        <f t="shared" si="0"/>
        <v>0.021019065472513192</v>
      </c>
      <c r="S26" s="8">
        <f>P26/'סכום נכסי הקרן'!$C$42</f>
        <v>0.0005166048695496412</v>
      </c>
    </row>
    <row r="27" spans="2:19" ht="12.75">
      <c r="B27" s="6" t="s">
        <v>1219</v>
      </c>
      <c r="C27" s="17">
        <v>1132182</v>
      </c>
      <c r="D27" s="6"/>
      <c r="E27" s="18">
        <v>514914001</v>
      </c>
      <c r="F27" s="6" t="s">
        <v>304</v>
      </c>
      <c r="G27" s="6" t="s">
        <v>199</v>
      </c>
      <c r="H27" s="6" t="s">
        <v>171</v>
      </c>
      <c r="I27" s="6" t="s">
        <v>1216</v>
      </c>
      <c r="J27" s="17">
        <v>6.4</v>
      </c>
      <c r="K27" s="6" t="s">
        <v>43</v>
      </c>
      <c r="L27" s="8">
        <v>0.05412</v>
      </c>
      <c r="M27" s="8">
        <v>0.0463</v>
      </c>
      <c r="N27" s="7">
        <v>216133.6</v>
      </c>
      <c r="O27" s="7">
        <v>106.73</v>
      </c>
      <c r="P27" s="7">
        <v>810.61</v>
      </c>
      <c r="Q27" s="8">
        <v>0.0005</v>
      </c>
      <c r="R27" s="8">
        <f t="shared" si="0"/>
        <v>0.015389718063691308</v>
      </c>
      <c r="S27" s="8">
        <f>P27/'סכום נכסי הקרן'!$C$42</f>
        <v>0.0003782472300253222</v>
      </c>
    </row>
    <row r="28" spans="2:19" ht="12.75">
      <c r="B28" s="6" t="s">
        <v>1220</v>
      </c>
      <c r="C28" s="17">
        <v>6510044</v>
      </c>
      <c r="D28" s="6"/>
      <c r="E28" s="18">
        <v>520015041</v>
      </c>
      <c r="F28" s="6" t="s">
        <v>287</v>
      </c>
      <c r="G28" s="6" t="s">
        <v>298</v>
      </c>
      <c r="H28" s="6"/>
      <c r="I28" s="6" t="s">
        <v>1221</v>
      </c>
      <c r="J28" s="17">
        <v>4.6</v>
      </c>
      <c r="K28" s="6" t="s">
        <v>43</v>
      </c>
      <c r="L28" s="8">
        <v>0.03</v>
      </c>
      <c r="M28" s="8">
        <v>0.2187</v>
      </c>
      <c r="N28" s="7">
        <v>1653280.51</v>
      </c>
      <c r="O28" s="7">
        <v>45.16</v>
      </c>
      <c r="P28" s="7">
        <v>2623.63</v>
      </c>
      <c r="Q28" s="8">
        <v>0.0051</v>
      </c>
      <c r="R28" s="8">
        <f t="shared" si="0"/>
        <v>0.049810545149260955</v>
      </c>
      <c r="S28" s="8">
        <f>P28/'סכום נכסי הקרן'!$C$42</f>
        <v>0.001224239498786514</v>
      </c>
    </row>
    <row r="29" spans="2:19" ht="12.75">
      <c r="B29" s="6" t="s">
        <v>1222</v>
      </c>
      <c r="C29" s="17">
        <v>6510069</v>
      </c>
      <c r="D29" s="6"/>
      <c r="E29" s="18">
        <v>520015041</v>
      </c>
      <c r="F29" s="6" t="s">
        <v>287</v>
      </c>
      <c r="G29" s="6" t="s">
        <v>298</v>
      </c>
      <c r="H29" s="6"/>
      <c r="I29" s="6" t="s">
        <v>1221</v>
      </c>
      <c r="J29" s="17">
        <v>1.97</v>
      </c>
      <c r="K29" s="6" t="s">
        <v>43</v>
      </c>
      <c r="L29" s="8">
        <v>0.028</v>
      </c>
      <c r="M29" s="8">
        <v>0.0236</v>
      </c>
      <c r="N29" s="7">
        <v>404503</v>
      </c>
      <c r="O29" s="7">
        <v>103.84</v>
      </c>
      <c r="P29" s="7">
        <v>1476.01</v>
      </c>
      <c r="Q29" s="8">
        <v>0.0083</v>
      </c>
      <c r="R29" s="8">
        <f t="shared" si="0"/>
        <v>0.028022572826869895</v>
      </c>
      <c r="S29" s="8">
        <f>P29/'סכום נכסי הקרן'!$C$42</f>
        <v>0.0006887364996603495</v>
      </c>
    </row>
    <row r="30" spans="2:19" ht="12.75">
      <c r="B30" s="13" t="s">
        <v>1223</v>
      </c>
      <c r="C30" s="14"/>
      <c r="D30" s="13"/>
      <c r="E30" s="13"/>
      <c r="F30" s="13"/>
      <c r="G30" s="13"/>
      <c r="H30" s="13"/>
      <c r="I30" s="13"/>
      <c r="K30" s="13"/>
      <c r="L30" s="20"/>
      <c r="N30" s="15">
        <v>0</v>
      </c>
      <c r="P30" s="15">
        <v>0</v>
      </c>
      <c r="R30" s="16">
        <f t="shared" si="0"/>
        <v>0</v>
      </c>
      <c r="S30" s="16">
        <f>P30/'סכום נכסי הקרן'!$C$42</f>
        <v>0</v>
      </c>
    </row>
    <row r="31" spans="2:19" ht="12.75">
      <c r="B31" s="3" t="s">
        <v>1224</v>
      </c>
      <c r="C31" s="12"/>
      <c r="D31" s="3"/>
      <c r="E31" s="3"/>
      <c r="F31" s="3"/>
      <c r="G31" s="3"/>
      <c r="H31" s="3"/>
      <c r="I31" s="3"/>
      <c r="K31" s="3"/>
      <c r="L31" s="20"/>
      <c r="M31" s="10">
        <v>0.0575</v>
      </c>
      <c r="N31" s="9">
        <v>2000000</v>
      </c>
      <c r="P31" s="9">
        <v>0.01</v>
      </c>
      <c r="R31" s="10">
        <f t="shared" si="0"/>
        <v>1.898535431797203E-07</v>
      </c>
      <c r="S31" s="10">
        <f>P31/'סכום נכסי הקרן'!$C$42</f>
        <v>4.666204833709456E-09</v>
      </c>
    </row>
    <row r="32" spans="2:19" ht="12.75">
      <c r="B32" s="13" t="s">
        <v>1225</v>
      </c>
      <c r="C32" s="14"/>
      <c r="D32" s="13"/>
      <c r="E32" s="13"/>
      <c r="F32" s="13"/>
      <c r="G32" s="13"/>
      <c r="H32" s="13"/>
      <c r="I32" s="13"/>
      <c r="K32" s="13"/>
      <c r="L32" s="20"/>
      <c r="N32" s="15">
        <v>0</v>
      </c>
      <c r="P32" s="15">
        <v>0</v>
      </c>
      <c r="R32" s="16">
        <f t="shared" si="0"/>
        <v>0</v>
      </c>
      <c r="S32" s="16">
        <f>P32/'סכום נכסי הקרן'!$C$42</f>
        <v>0</v>
      </c>
    </row>
    <row r="33" spans="2:19" ht="12.75">
      <c r="B33" s="13" t="s">
        <v>1226</v>
      </c>
      <c r="C33" s="14"/>
      <c r="D33" s="13"/>
      <c r="E33" s="13"/>
      <c r="F33" s="13"/>
      <c r="G33" s="13"/>
      <c r="H33" s="13"/>
      <c r="I33" s="13"/>
      <c r="K33" s="13"/>
      <c r="L33" s="20"/>
      <c r="M33" s="16">
        <v>0.0575</v>
      </c>
      <c r="N33" s="15">
        <v>2000000</v>
      </c>
      <c r="P33" s="15">
        <v>0.01</v>
      </c>
      <c r="R33" s="16">
        <f t="shared" si="0"/>
        <v>1.898535431797203E-07</v>
      </c>
      <c r="S33" s="16">
        <f>P33/'סכום נכסי הקרן'!$C$42</f>
        <v>4.666204833709456E-09</v>
      </c>
    </row>
    <row r="34" spans="2:19" ht="12.75">
      <c r="B34" s="6" t="s">
        <v>1227</v>
      </c>
      <c r="C34" s="17" t="s">
        <v>1228</v>
      </c>
      <c r="D34" s="6"/>
      <c r="E34" s="6"/>
      <c r="F34" s="6" t="s">
        <v>154</v>
      </c>
      <c r="G34" s="6" t="s">
        <v>548</v>
      </c>
      <c r="H34" s="6"/>
      <c r="I34" s="6" t="s">
        <v>1229</v>
      </c>
      <c r="K34" s="6" t="s">
        <v>43</v>
      </c>
      <c r="L34" s="8">
        <v>0.0575</v>
      </c>
      <c r="M34" s="8">
        <v>0.0575</v>
      </c>
      <c r="N34" s="7">
        <v>2000000</v>
      </c>
      <c r="O34" s="7">
        <v>0</v>
      </c>
      <c r="P34" s="7">
        <v>0.01</v>
      </c>
      <c r="Q34" s="8">
        <v>0.0013</v>
      </c>
      <c r="R34" s="8">
        <f t="shared" si="0"/>
        <v>1.898535431797203E-07</v>
      </c>
      <c r="S34" s="8">
        <f>P34/'סכום נכסי הקרן'!$C$42</f>
        <v>4.666204833709456E-09</v>
      </c>
    </row>
    <row r="35" ht="12.75">
      <c r="L35" s="20"/>
    </row>
    <row r="37" spans="2:11" ht="12.75">
      <c r="B37" s="6" t="s">
        <v>101</v>
      </c>
      <c r="C37" s="17"/>
      <c r="D37" s="6"/>
      <c r="E37" s="6"/>
      <c r="F37" s="6"/>
      <c r="G37" s="6"/>
      <c r="H37" s="6"/>
      <c r="I37" s="6"/>
      <c r="K37" s="6"/>
    </row>
    <row r="41" ht="12.75">
      <c r="B41" s="5" t="s">
        <v>73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7"/>
  <sheetViews>
    <sheetView rightToLeft="1" workbookViewId="0" topLeftCell="A1">
      <selection activeCell="K16" sqref="K16"/>
    </sheetView>
  </sheetViews>
  <sheetFormatPr defaultColWidth="9.140625" defaultRowHeight="12.75"/>
  <cols>
    <col min="2" max="2" width="36.7109375" style="0" customWidth="1"/>
    <col min="3" max="3" width="12.7109375" style="0" customWidth="1"/>
    <col min="4" max="4" width="11.7109375" style="0" customWidth="1"/>
    <col min="5" max="5" width="13.7109375" style="0" customWidth="1"/>
    <col min="6" max="7" width="15.7109375" style="0" customWidth="1"/>
    <col min="8" max="8" width="13.7109375" style="0" customWidth="1"/>
    <col min="9" max="9" width="10.7109375" style="0" customWidth="1"/>
    <col min="10" max="10" width="12.7109375" style="0" customWidth="1"/>
    <col min="11" max="11" width="24.7109375" style="0" customWidth="1"/>
    <col min="12" max="12" width="27.7109375" style="0" customWidth="1"/>
    <col min="13" max="13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1165</v>
      </c>
    </row>
    <row r="7" ht="15.75">
      <c r="B7" s="2" t="s">
        <v>549</v>
      </c>
    </row>
    <row r="8" spans="2:13" ht="12.75">
      <c r="B8" s="3" t="s">
        <v>75</v>
      </c>
      <c r="C8" s="3" t="s">
        <v>76</v>
      </c>
      <c r="D8" s="3" t="s">
        <v>163</v>
      </c>
      <c r="E8" s="3" t="s">
        <v>77</v>
      </c>
      <c r="F8" s="3" t="s">
        <v>164</v>
      </c>
      <c r="G8" s="3" t="s">
        <v>80</v>
      </c>
      <c r="H8" s="3" t="s">
        <v>107</v>
      </c>
      <c r="I8" s="3" t="s">
        <v>42</v>
      </c>
      <c r="J8" s="3" t="s">
        <v>1166</v>
      </c>
      <c r="K8" s="3" t="s">
        <v>109</v>
      </c>
      <c r="L8" s="3" t="s">
        <v>110</v>
      </c>
      <c r="M8" s="3" t="s">
        <v>85</v>
      </c>
    </row>
    <row r="9" spans="2:13" ht="12.75">
      <c r="B9" s="4"/>
      <c r="C9" s="4"/>
      <c r="D9" s="4"/>
      <c r="E9" s="4"/>
      <c r="F9" s="4"/>
      <c r="G9" s="4"/>
      <c r="H9" s="4" t="s">
        <v>113</v>
      </c>
      <c r="I9" s="4" t="s">
        <v>114</v>
      </c>
      <c r="J9" s="4" t="s">
        <v>87</v>
      </c>
      <c r="K9" s="4" t="s">
        <v>86</v>
      </c>
      <c r="L9" s="4" t="s">
        <v>86</v>
      </c>
      <c r="M9" s="4" t="s">
        <v>86</v>
      </c>
    </row>
    <row r="11" spans="2:13" ht="12.75">
      <c r="B11" s="3" t="s">
        <v>1230</v>
      </c>
      <c r="C11" s="12"/>
      <c r="D11" s="3"/>
      <c r="E11" s="3"/>
      <c r="F11" s="3"/>
      <c r="G11" s="3"/>
      <c r="H11" s="9">
        <v>522704</v>
      </c>
      <c r="J11" s="9">
        <v>1422.29</v>
      </c>
      <c r="L11" s="10">
        <v>1</v>
      </c>
      <c r="M11" s="10">
        <v>0.0007</v>
      </c>
    </row>
    <row r="12" spans="2:13" ht="12.75">
      <c r="B12" s="3" t="s">
        <v>1231</v>
      </c>
      <c r="C12" s="12"/>
      <c r="D12" s="3"/>
      <c r="E12" s="3"/>
      <c r="F12" s="3"/>
      <c r="G12" s="3"/>
      <c r="H12" s="9">
        <v>522704</v>
      </c>
      <c r="J12" s="9">
        <v>1422.29</v>
      </c>
      <c r="L12" s="10">
        <v>1</v>
      </c>
      <c r="M12" s="10">
        <v>0.0007</v>
      </c>
    </row>
    <row r="13" spans="2:13" ht="12.75">
      <c r="B13" s="13" t="s">
        <v>551</v>
      </c>
      <c r="C13" s="14"/>
      <c r="D13" s="13"/>
      <c r="E13" s="13"/>
      <c r="F13" s="13"/>
      <c r="G13" s="13"/>
      <c r="H13" s="15">
        <v>522704</v>
      </c>
      <c r="J13" s="15">
        <v>1422.29</v>
      </c>
      <c r="L13" s="16">
        <v>1</v>
      </c>
      <c r="M13" s="16">
        <v>0.0007</v>
      </c>
    </row>
    <row r="14" spans="2:13" ht="12.75">
      <c r="B14" s="6" t="s">
        <v>1232</v>
      </c>
      <c r="C14" s="17">
        <v>200150167</v>
      </c>
      <c r="D14" s="6"/>
      <c r="E14" s="6"/>
      <c r="F14" s="6" t="s">
        <v>154</v>
      </c>
      <c r="G14" s="6" t="s">
        <v>91</v>
      </c>
      <c r="H14" s="7">
        <v>1030</v>
      </c>
      <c r="I14" s="7">
        <v>0.01</v>
      </c>
      <c r="J14" s="7">
        <v>0</v>
      </c>
      <c r="L14" s="8">
        <v>0</v>
      </c>
      <c r="M14" s="8">
        <v>0</v>
      </c>
    </row>
    <row r="15" spans="2:13" ht="12.75">
      <c r="B15" s="6" t="s">
        <v>1233</v>
      </c>
      <c r="C15" s="17">
        <v>3190120</v>
      </c>
      <c r="D15" s="6"/>
      <c r="E15" s="18">
        <v>319</v>
      </c>
      <c r="F15" s="6" t="s">
        <v>287</v>
      </c>
      <c r="G15" s="6" t="s">
        <v>91</v>
      </c>
      <c r="H15" s="7">
        <v>446378</v>
      </c>
      <c r="I15" s="7">
        <v>0.01</v>
      </c>
      <c r="J15" s="7">
        <v>0.04</v>
      </c>
      <c r="K15" s="8">
        <v>0.0279</v>
      </c>
      <c r="L15" s="8">
        <v>0</v>
      </c>
      <c r="M15" s="8">
        <v>0</v>
      </c>
    </row>
    <row r="16" spans="2:13" ht="12.75">
      <c r="B16" s="6" t="s">
        <v>1234</v>
      </c>
      <c r="C16" s="17">
        <v>6511976</v>
      </c>
      <c r="D16" s="6"/>
      <c r="E16" s="18">
        <v>520015041</v>
      </c>
      <c r="F16" s="6" t="s">
        <v>287</v>
      </c>
      <c r="G16" s="6" t="s">
        <v>43</v>
      </c>
      <c r="H16" s="7">
        <v>25296</v>
      </c>
      <c r="I16" s="7">
        <v>1600</v>
      </c>
      <c r="J16" s="7">
        <v>1422.24</v>
      </c>
      <c r="K16" s="8"/>
      <c r="L16" s="8">
        <v>1</v>
      </c>
      <c r="M16" s="8">
        <v>0.0007</v>
      </c>
    </row>
    <row r="17" spans="2:13" ht="12.75">
      <c r="B17" s="6" t="s">
        <v>1235</v>
      </c>
      <c r="C17" s="17">
        <v>4150180</v>
      </c>
      <c r="D17" s="6"/>
      <c r="E17" s="18">
        <v>415</v>
      </c>
      <c r="F17" s="6" t="s">
        <v>191</v>
      </c>
      <c r="G17" s="6" t="s">
        <v>91</v>
      </c>
      <c r="H17" s="7">
        <v>50000</v>
      </c>
      <c r="I17" s="7">
        <v>0.01</v>
      </c>
      <c r="J17" s="7">
        <v>0.01</v>
      </c>
      <c r="K17" s="8">
        <v>0.0012</v>
      </c>
      <c r="L17" s="8">
        <v>0</v>
      </c>
      <c r="M17" s="8">
        <v>0</v>
      </c>
    </row>
    <row r="18" spans="2:13" ht="12.75">
      <c r="B18" s="3" t="s">
        <v>1236</v>
      </c>
      <c r="C18" s="12"/>
      <c r="D18" s="3"/>
      <c r="E18" s="3"/>
      <c r="F18" s="3"/>
      <c r="G18" s="3"/>
      <c r="H18" s="9">
        <v>0</v>
      </c>
      <c r="J18" s="9">
        <v>0</v>
      </c>
      <c r="L18" s="10">
        <v>0</v>
      </c>
      <c r="M18" s="10">
        <v>0</v>
      </c>
    </row>
    <row r="19" spans="2:13" ht="12.75">
      <c r="B19" s="13" t="s">
        <v>712</v>
      </c>
      <c r="C19" s="14"/>
      <c r="D19" s="13"/>
      <c r="E19" s="13"/>
      <c r="F19" s="13"/>
      <c r="G19" s="13"/>
      <c r="H19" s="15">
        <v>0</v>
      </c>
      <c r="J19" s="15">
        <v>0</v>
      </c>
      <c r="L19" s="16">
        <v>0</v>
      </c>
      <c r="M19" s="16">
        <v>0</v>
      </c>
    </row>
    <row r="20" spans="2:13" ht="12.75">
      <c r="B20" s="13" t="s">
        <v>726</v>
      </c>
      <c r="C20" s="14"/>
      <c r="D20" s="13"/>
      <c r="E20" s="13"/>
      <c r="F20" s="13"/>
      <c r="G20" s="13"/>
      <c r="H20" s="15">
        <v>0</v>
      </c>
      <c r="J20" s="15">
        <v>0</v>
      </c>
      <c r="L20" s="16">
        <v>0</v>
      </c>
      <c r="M20" s="16">
        <v>0</v>
      </c>
    </row>
    <row r="23" spans="2:7" ht="12.75">
      <c r="B23" s="6" t="s">
        <v>101</v>
      </c>
      <c r="C23" s="17"/>
      <c r="D23" s="6"/>
      <c r="E23" s="6"/>
      <c r="F23" s="6"/>
      <c r="G23" s="6"/>
    </row>
    <row r="27" ht="12.75">
      <c r="B27" s="5" t="s">
        <v>73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9"/>
  <sheetViews>
    <sheetView rightToLeft="1" tabSelected="1" workbookViewId="0" topLeftCell="A4">
      <selection activeCell="I22" sqref="I22"/>
    </sheetView>
  </sheetViews>
  <sheetFormatPr defaultColWidth="9.140625" defaultRowHeight="12.75"/>
  <cols>
    <col min="2" max="2" width="32.7109375" style="0" customWidth="1"/>
    <col min="3" max="3" width="18.7109375" style="0" customWidth="1"/>
    <col min="4" max="4" width="15.7109375" style="0" customWidth="1"/>
    <col min="5" max="5" width="14.7109375" style="0" customWidth="1"/>
    <col min="6" max="6" width="16.7109375" style="0" customWidth="1"/>
    <col min="7" max="7" width="12.7109375" style="0" customWidth="1"/>
    <col min="8" max="8" width="13.7109375" style="0" customWidth="1"/>
    <col min="9" max="9" width="24.7109375" style="0" customWidth="1"/>
    <col min="10" max="10" width="27.7109375" style="0" customWidth="1"/>
    <col min="11" max="11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1165</v>
      </c>
    </row>
    <row r="7" ht="15.75">
      <c r="B7" s="2" t="s">
        <v>1237</v>
      </c>
    </row>
    <row r="8" spans="2:11" ht="12.75">
      <c r="B8" s="3" t="s">
        <v>75</v>
      </c>
      <c r="C8" s="3" t="s">
        <v>76</v>
      </c>
      <c r="D8" s="3" t="s">
        <v>80</v>
      </c>
      <c r="E8" s="3" t="s">
        <v>105</v>
      </c>
      <c r="F8" s="3" t="s">
        <v>107</v>
      </c>
      <c r="G8" s="3" t="s">
        <v>42</v>
      </c>
      <c r="H8" s="3" t="s">
        <v>1166</v>
      </c>
      <c r="I8" s="3" t="s">
        <v>109</v>
      </c>
      <c r="J8" s="3" t="s">
        <v>110</v>
      </c>
      <c r="K8" s="3" t="s">
        <v>85</v>
      </c>
    </row>
    <row r="9" spans="2:11" ht="12.75">
      <c r="B9" s="4"/>
      <c r="C9" s="4"/>
      <c r="D9" s="4"/>
      <c r="E9" s="4" t="s">
        <v>111</v>
      </c>
      <c r="F9" s="4" t="s">
        <v>113</v>
      </c>
      <c r="G9" s="4" t="s">
        <v>114</v>
      </c>
      <c r="H9" s="4" t="s">
        <v>87</v>
      </c>
      <c r="I9" s="4" t="s">
        <v>86</v>
      </c>
      <c r="J9" s="4" t="s">
        <v>86</v>
      </c>
      <c r="K9" s="4" t="s">
        <v>86</v>
      </c>
    </row>
    <row r="11" spans="2:11" ht="12.75">
      <c r="B11" s="3" t="s">
        <v>1238</v>
      </c>
      <c r="C11" s="12"/>
      <c r="D11" s="3"/>
      <c r="E11" s="3"/>
      <c r="F11" s="9">
        <v>65863144.07</v>
      </c>
      <c r="H11" s="9">
        <v>210698.39</v>
      </c>
      <c r="J11" s="10">
        <v>1</v>
      </c>
      <c r="K11" s="10">
        <v>0.0983</v>
      </c>
    </row>
    <row r="12" spans="2:11" ht="12.75">
      <c r="B12" s="3" t="s">
        <v>1239</v>
      </c>
      <c r="C12" s="12"/>
      <c r="D12" s="3"/>
      <c r="E12" s="3"/>
      <c r="F12" s="9">
        <v>37634695.56</v>
      </c>
      <c r="H12" s="9">
        <v>102119.3</v>
      </c>
      <c r="J12" s="10">
        <v>0.4847</v>
      </c>
      <c r="K12" s="10">
        <v>0.0477</v>
      </c>
    </row>
    <row r="13" spans="2:11" ht="12.75">
      <c r="B13" s="13" t="s">
        <v>1240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 ht="12.75">
      <c r="B14" s="13" t="s">
        <v>1241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 ht="12.75">
      <c r="B15" s="13" t="s">
        <v>1242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 ht="12.75">
      <c r="B16" s="13" t="s">
        <v>1243</v>
      </c>
      <c r="C16" s="14"/>
      <c r="D16" s="13"/>
      <c r="E16" s="13"/>
      <c r="F16" s="15">
        <v>37634695.56</v>
      </c>
      <c r="H16" s="15">
        <v>102119.3</v>
      </c>
      <c r="J16" s="16">
        <v>0.4847</v>
      </c>
      <c r="K16" s="16">
        <v>0.0477</v>
      </c>
    </row>
    <row r="17" spans="2:11" ht="12.75">
      <c r="B17" s="6" t="s">
        <v>1244</v>
      </c>
      <c r="C17" s="17">
        <v>62001250</v>
      </c>
      <c r="D17" s="6" t="s">
        <v>43</v>
      </c>
      <c r="E17" s="6"/>
      <c r="F17" s="7">
        <v>700000</v>
      </c>
      <c r="G17" s="7">
        <v>90.69</v>
      </c>
      <c r="H17" s="7">
        <v>2230.89</v>
      </c>
      <c r="I17" s="8">
        <v>0.007</v>
      </c>
      <c r="J17" s="8">
        <v>0.0106</v>
      </c>
      <c r="K17" s="8">
        <v>0.001</v>
      </c>
    </row>
    <row r="18" spans="2:11" ht="12.75">
      <c r="B18" s="6" t="s">
        <v>1245</v>
      </c>
      <c r="C18" s="17">
        <v>60615143</v>
      </c>
      <c r="D18" s="6" t="s">
        <v>43</v>
      </c>
      <c r="E18" s="6"/>
      <c r="F18" s="7">
        <v>2663016</v>
      </c>
      <c r="G18" s="7">
        <v>109.28</v>
      </c>
      <c r="H18" s="7">
        <v>10226.6</v>
      </c>
      <c r="I18" s="8">
        <v>0.0098</v>
      </c>
      <c r="J18" s="8">
        <v>0.0485</v>
      </c>
      <c r="K18" s="8">
        <v>0.0048</v>
      </c>
    </row>
    <row r="19" spans="2:11" ht="12.75">
      <c r="B19" s="6" t="s">
        <v>1246</v>
      </c>
      <c r="C19" s="17">
        <v>200369399</v>
      </c>
      <c r="D19" s="6" t="s">
        <v>91</v>
      </c>
      <c r="E19" s="6"/>
      <c r="F19" s="7">
        <v>1421199</v>
      </c>
      <c r="G19" s="7">
        <v>138.23</v>
      </c>
      <c r="H19" s="7">
        <v>1964.54</v>
      </c>
      <c r="I19" s="8">
        <v>0.0039</v>
      </c>
      <c r="J19" s="8">
        <v>0.0093</v>
      </c>
      <c r="K19" s="8">
        <v>0.0009</v>
      </c>
    </row>
    <row r="20" spans="2:11" ht="12.75">
      <c r="B20" s="6" t="s">
        <v>1247</v>
      </c>
      <c r="C20" s="17">
        <v>200369398</v>
      </c>
      <c r="D20" s="6" t="s">
        <v>91</v>
      </c>
      <c r="E20" s="6"/>
      <c r="F20" s="7">
        <v>3896473</v>
      </c>
      <c r="G20" s="7">
        <v>116.07</v>
      </c>
      <c r="H20" s="7">
        <v>4522.82</v>
      </c>
      <c r="I20" s="8">
        <v>0.0108</v>
      </c>
      <c r="J20" s="8">
        <v>0.0215</v>
      </c>
      <c r="K20" s="8">
        <v>0.0021</v>
      </c>
    </row>
    <row r="21" spans="2:11" ht="12.75">
      <c r="B21" s="6" t="s">
        <v>1248</v>
      </c>
      <c r="C21" s="17">
        <v>60406055</v>
      </c>
      <c r="D21" s="6" t="s">
        <v>43</v>
      </c>
      <c r="E21" s="6"/>
      <c r="F21" s="7">
        <v>1902884.38</v>
      </c>
      <c r="G21" s="7">
        <v>93.47</v>
      </c>
      <c r="H21" s="7">
        <v>6249.83</v>
      </c>
      <c r="I21" s="8">
        <v>0.0139</v>
      </c>
      <c r="J21" s="8">
        <v>0.0297</v>
      </c>
      <c r="K21" s="8">
        <v>0.0029</v>
      </c>
    </row>
    <row r="22" spans="2:11" ht="12.75">
      <c r="B22" s="6" t="s">
        <v>1249</v>
      </c>
      <c r="C22" s="17">
        <v>62005069</v>
      </c>
      <c r="D22" s="6" t="s">
        <v>43</v>
      </c>
      <c r="E22" s="6"/>
      <c r="F22" s="7">
        <v>293405</v>
      </c>
      <c r="G22" s="7">
        <v>100</v>
      </c>
      <c r="H22" s="7">
        <v>1031.03</v>
      </c>
      <c r="I22" s="25">
        <v>0.0978</v>
      </c>
      <c r="J22" s="8">
        <v>0.0049</v>
      </c>
      <c r="K22" s="8">
        <v>0.0005</v>
      </c>
    </row>
    <row r="23" spans="2:11" ht="12.75">
      <c r="B23" s="6" t="s">
        <v>1250</v>
      </c>
      <c r="C23" s="17">
        <v>200264273</v>
      </c>
      <c r="D23" s="6" t="s">
        <v>91</v>
      </c>
      <c r="E23" s="6"/>
      <c r="F23" s="7">
        <v>657375.71</v>
      </c>
      <c r="G23" s="7">
        <v>130.61</v>
      </c>
      <c r="H23" s="7">
        <v>858.57</v>
      </c>
      <c r="I23" s="8">
        <v>0.0005</v>
      </c>
      <c r="J23" s="8">
        <v>0.0041</v>
      </c>
      <c r="K23" s="8">
        <v>0.0004</v>
      </c>
    </row>
    <row r="24" spans="2:11" ht="12.75">
      <c r="B24" s="6" t="s">
        <v>1251</v>
      </c>
      <c r="C24" s="17">
        <v>99840907</v>
      </c>
      <c r="D24" s="6" t="s">
        <v>43</v>
      </c>
      <c r="E24" s="6"/>
      <c r="F24" s="7">
        <v>591676</v>
      </c>
      <c r="G24" s="7">
        <v>113.77</v>
      </c>
      <c r="H24" s="7">
        <v>2365.44</v>
      </c>
      <c r="I24" s="8">
        <v>0.002</v>
      </c>
      <c r="J24" s="8">
        <v>0.0112</v>
      </c>
      <c r="K24" s="8">
        <v>0.0011</v>
      </c>
    </row>
    <row r="25" spans="2:11" ht="12.75">
      <c r="B25" s="6" t="s">
        <v>1252</v>
      </c>
      <c r="C25" s="17">
        <v>99840908</v>
      </c>
      <c r="D25" s="6" t="s">
        <v>43</v>
      </c>
      <c r="E25" s="6"/>
      <c r="F25" s="7">
        <v>1701688</v>
      </c>
      <c r="G25" s="7">
        <v>126.43</v>
      </c>
      <c r="H25" s="7">
        <v>7560.32</v>
      </c>
      <c r="I25" s="8">
        <v>0.0033</v>
      </c>
      <c r="J25" s="8">
        <v>0.0359</v>
      </c>
      <c r="K25" s="8">
        <v>0.0035</v>
      </c>
    </row>
    <row r="26" spans="2:11" ht="12.75">
      <c r="B26" s="6" t="s">
        <v>1253</v>
      </c>
      <c r="C26" s="17">
        <v>99840850</v>
      </c>
      <c r="D26" s="6" t="s">
        <v>43</v>
      </c>
      <c r="E26" s="6"/>
      <c r="F26" s="7">
        <v>1402500</v>
      </c>
      <c r="G26" s="7">
        <v>12.05</v>
      </c>
      <c r="H26" s="7">
        <v>593.66</v>
      </c>
      <c r="I26" s="8">
        <v>0.0156</v>
      </c>
      <c r="J26" s="8">
        <v>0.0028</v>
      </c>
      <c r="K26" s="8">
        <v>0.0003</v>
      </c>
    </row>
    <row r="27" spans="2:11" ht="12.75">
      <c r="B27" s="6" t="s">
        <v>1254</v>
      </c>
      <c r="C27" s="17">
        <v>200259737</v>
      </c>
      <c r="D27" s="6" t="s">
        <v>91</v>
      </c>
      <c r="E27" s="6"/>
      <c r="F27" s="7">
        <v>14940227.81</v>
      </c>
      <c r="G27" s="7">
        <v>84.93</v>
      </c>
      <c r="H27" s="7">
        <v>12688</v>
      </c>
      <c r="I27" s="8">
        <v>0.0091</v>
      </c>
      <c r="J27" s="8">
        <v>0.0602</v>
      </c>
      <c r="K27" s="8">
        <v>0.0059</v>
      </c>
    </row>
    <row r="28" spans="2:11" ht="12.75">
      <c r="B28" s="6" t="s">
        <v>1255</v>
      </c>
      <c r="C28" s="17">
        <v>200262608</v>
      </c>
      <c r="D28" s="6" t="s">
        <v>91</v>
      </c>
      <c r="E28" s="6"/>
      <c r="F28" s="7">
        <v>4806800.51</v>
      </c>
      <c r="G28" s="7">
        <v>160.56</v>
      </c>
      <c r="H28" s="7">
        <v>7717.65</v>
      </c>
      <c r="I28" s="8">
        <v>0.0039</v>
      </c>
      <c r="J28" s="8">
        <v>0.0366</v>
      </c>
      <c r="K28" s="8">
        <v>0.0036</v>
      </c>
    </row>
    <row r="29" spans="2:11" ht="12.75">
      <c r="B29" s="6" t="s">
        <v>1256</v>
      </c>
      <c r="C29" s="17">
        <v>200369218</v>
      </c>
      <c r="D29" s="6" t="s">
        <v>91</v>
      </c>
      <c r="E29" s="6"/>
      <c r="F29" s="7">
        <v>2000000</v>
      </c>
      <c r="G29" s="7">
        <v>113.36</v>
      </c>
      <c r="H29" s="7">
        <v>2267.16</v>
      </c>
      <c r="I29" s="8">
        <v>0.0051</v>
      </c>
      <c r="J29" s="8">
        <v>0.0108</v>
      </c>
      <c r="K29" s="8">
        <v>0.0011</v>
      </c>
    </row>
    <row r="30" spans="2:11" ht="12.75">
      <c r="B30" s="6" t="s">
        <v>1257</v>
      </c>
      <c r="C30" s="17">
        <v>200189868</v>
      </c>
      <c r="D30" s="6" t="s">
        <v>91</v>
      </c>
      <c r="E30" s="6"/>
      <c r="F30" s="7">
        <v>523990</v>
      </c>
      <c r="G30" s="7">
        <v>87.95</v>
      </c>
      <c r="H30" s="7">
        <v>460.84</v>
      </c>
      <c r="I30" s="8">
        <v>0.0006</v>
      </c>
      <c r="J30" s="8">
        <v>0.0022</v>
      </c>
      <c r="K30" s="8">
        <v>0.0002</v>
      </c>
    </row>
    <row r="31" spans="2:11" ht="12.75">
      <c r="B31" s="6" t="s">
        <v>1258</v>
      </c>
      <c r="C31" s="17">
        <v>99840796</v>
      </c>
      <c r="D31" s="6" t="s">
        <v>43</v>
      </c>
      <c r="E31" s="6"/>
      <c r="F31" s="7">
        <v>105192</v>
      </c>
      <c r="G31" s="7">
        <v>0</v>
      </c>
      <c r="H31" s="7">
        <v>0</v>
      </c>
      <c r="J31" s="8">
        <v>0</v>
      </c>
      <c r="K31" s="8">
        <v>0</v>
      </c>
    </row>
    <row r="32" spans="2:11" ht="12.75">
      <c r="B32" s="6" t="s">
        <v>1259</v>
      </c>
      <c r="C32" s="17">
        <v>200457570</v>
      </c>
      <c r="D32" s="6" t="s">
        <v>91</v>
      </c>
      <c r="E32" s="6"/>
      <c r="F32" s="7">
        <v>1880.83</v>
      </c>
      <c r="G32" s="7">
        <v>198156.66</v>
      </c>
      <c r="H32" s="7">
        <v>3726.99</v>
      </c>
      <c r="I32" s="8">
        <v>0</v>
      </c>
      <c r="J32" s="8">
        <v>0.0177</v>
      </c>
      <c r="K32" s="8">
        <v>0.0017</v>
      </c>
    </row>
    <row r="33" spans="2:11" ht="12.75">
      <c r="B33" s="6" t="s">
        <v>1260</v>
      </c>
      <c r="C33" s="17">
        <v>200996060</v>
      </c>
      <c r="D33" s="6" t="s">
        <v>91</v>
      </c>
      <c r="E33" s="6"/>
      <c r="F33" s="7">
        <v>16320.32</v>
      </c>
      <c r="G33" s="7">
        <v>136937.5</v>
      </c>
      <c r="H33" s="7">
        <v>22348.64</v>
      </c>
      <c r="I33" s="8">
        <v>0</v>
      </c>
      <c r="J33" s="8">
        <v>0.1061</v>
      </c>
      <c r="K33" s="8">
        <v>0.0104</v>
      </c>
    </row>
    <row r="34" spans="2:11" ht="12.75">
      <c r="B34" s="6" t="s">
        <v>1261</v>
      </c>
      <c r="C34" s="17">
        <v>62005806</v>
      </c>
      <c r="D34" s="6" t="s">
        <v>43</v>
      </c>
      <c r="E34" s="6"/>
      <c r="F34" s="7">
        <v>1418.17</v>
      </c>
      <c r="G34" s="7">
        <v>99369.15</v>
      </c>
      <c r="H34" s="7">
        <v>4952.01</v>
      </c>
      <c r="I34" s="8">
        <v>0.0004</v>
      </c>
      <c r="J34" s="8">
        <v>0.0235</v>
      </c>
      <c r="K34" s="8">
        <v>0.0023</v>
      </c>
    </row>
    <row r="35" spans="2:11" ht="12.75">
      <c r="B35" s="6" t="s">
        <v>1262</v>
      </c>
      <c r="C35" s="17">
        <v>200379949</v>
      </c>
      <c r="D35" s="6" t="s">
        <v>91</v>
      </c>
      <c r="E35" s="6"/>
      <c r="F35" s="7">
        <v>8648.83</v>
      </c>
      <c r="G35" s="7">
        <v>119719.02</v>
      </c>
      <c r="H35" s="7">
        <v>10354.29</v>
      </c>
      <c r="I35" s="8">
        <v>0</v>
      </c>
      <c r="J35" s="8">
        <v>0.0491</v>
      </c>
      <c r="K35" s="8">
        <v>0.0048</v>
      </c>
    </row>
    <row r="36" spans="2:11" ht="12.75">
      <c r="B36" s="3" t="s">
        <v>1263</v>
      </c>
      <c r="C36" s="12"/>
      <c r="D36" s="3"/>
      <c r="E36" s="3"/>
      <c r="F36" s="9">
        <v>28228448.51</v>
      </c>
      <c r="H36" s="9">
        <v>108579.09</v>
      </c>
      <c r="J36" s="10">
        <v>0.5153</v>
      </c>
      <c r="K36" s="10">
        <v>0.0507</v>
      </c>
    </row>
    <row r="37" spans="2:11" ht="12.75">
      <c r="B37" s="13" t="s">
        <v>1240</v>
      </c>
      <c r="C37" s="14"/>
      <c r="D37" s="13"/>
      <c r="E37" s="13"/>
      <c r="F37" s="15">
        <v>0</v>
      </c>
      <c r="H37" s="15">
        <v>0</v>
      </c>
      <c r="J37" s="16">
        <v>0</v>
      </c>
      <c r="K37" s="16">
        <v>0</v>
      </c>
    </row>
    <row r="38" spans="2:11" ht="12.75">
      <c r="B38" s="13" t="s">
        <v>1241</v>
      </c>
      <c r="C38" s="14"/>
      <c r="D38" s="13"/>
      <c r="E38" s="13"/>
      <c r="F38" s="15">
        <v>0</v>
      </c>
      <c r="H38" s="15">
        <v>0</v>
      </c>
      <c r="J38" s="16">
        <v>0</v>
      </c>
      <c r="K38" s="16">
        <v>0</v>
      </c>
    </row>
    <row r="39" spans="2:11" ht="12.75">
      <c r="B39" s="13" t="s">
        <v>1242</v>
      </c>
      <c r="C39" s="14"/>
      <c r="D39" s="13"/>
      <c r="E39" s="13"/>
      <c r="F39" s="15">
        <v>3987438</v>
      </c>
      <c r="H39" s="15">
        <v>10324.06</v>
      </c>
      <c r="J39" s="16">
        <v>0.049</v>
      </c>
      <c r="K39" s="16">
        <v>0.0048</v>
      </c>
    </row>
    <row r="40" spans="2:11" ht="12.75">
      <c r="B40" s="6" t="s">
        <v>1264</v>
      </c>
      <c r="C40" s="17">
        <v>62002044</v>
      </c>
      <c r="D40" s="6" t="s">
        <v>43</v>
      </c>
      <c r="E40" s="6"/>
      <c r="F40" s="7">
        <v>171441</v>
      </c>
      <c r="G40" s="7">
        <v>93.8</v>
      </c>
      <c r="H40" s="7">
        <v>565.11</v>
      </c>
      <c r="I40" s="8">
        <v>0.0024</v>
      </c>
      <c r="J40" s="8">
        <v>0.0027</v>
      </c>
      <c r="K40" s="8">
        <v>0.0003</v>
      </c>
    </row>
    <row r="41" spans="2:11" ht="12.75">
      <c r="B41" s="6" t="s">
        <v>1265</v>
      </c>
      <c r="C41" s="17">
        <v>9840555</v>
      </c>
      <c r="D41" s="6" t="s">
        <v>43</v>
      </c>
      <c r="E41" s="6"/>
      <c r="F41" s="7">
        <v>2810933</v>
      </c>
      <c r="G41" s="7">
        <v>63.94</v>
      </c>
      <c r="H41" s="7">
        <v>6315.56</v>
      </c>
      <c r="I41" s="8">
        <v>0.0258</v>
      </c>
      <c r="J41" s="8">
        <v>0.03</v>
      </c>
      <c r="K41" s="8">
        <v>0.0029</v>
      </c>
    </row>
    <row r="42" spans="2:11" ht="12.75">
      <c r="B42" s="6" t="s">
        <v>1266</v>
      </c>
      <c r="C42" s="17">
        <v>9840665</v>
      </c>
      <c r="D42" s="6" t="s">
        <v>48</v>
      </c>
      <c r="E42" s="6"/>
      <c r="F42" s="7">
        <v>32472</v>
      </c>
      <c r="G42" s="7">
        <v>82.8</v>
      </c>
      <c r="H42" s="7">
        <v>116.39</v>
      </c>
      <c r="I42" s="8">
        <v>0.0017</v>
      </c>
      <c r="J42" s="8">
        <v>0.0006</v>
      </c>
      <c r="K42" s="8">
        <v>0.0001</v>
      </c>
    </row>
    <row r="43" spans="2:11" ht="12.75">
      <c r="B43" s="6" t="s">
        <v>1267</v>
      </c>
      <c r="C43" s="17">
        <v>60409133</v>
      </c>
      <c r="D43" s="6" t="s">
        <v>43</v>
      </c>
      <c r="E43" s="6"/>
      <c r="F43" s="7">
        <v>972592</v>
      </c>
      <c r="G43" s="7">
        <v>97.35</v>
      </c>
      <c r="H43" s="7">
        <v>3326.99</v>
      </c>
      <c r="I43" s="8">
        <v>0.0135</v>
      </c>
      <c r="J43" s="8">
        <v>0.0158</v>
      </c>
      <c r="K43" s="8">
        <v>0.0016</v>
      </c>
    </row>
    <row r="44" spans="2:11" ht="12.75">
      <c r="B44" s="13" t="s">
        <v>1243</v>
      </c>
      <c r="C44" s="14"/>
      <c r="D44" s="13"/>
      <c r="E44" s="13"/>
      <c r="F44" s="15">
        <v>24241010.51</v>
      </c>
      <c r="H44" s="15">
        <v>98255.03</v>
      </c>
      <c r="J44" s="16">
        <v>0.4663</v>
      </c>
      <c r="K44" s="16">
        <v>0.0458</v>
      </c>
    </row>
    <row r="45" spans="2:11" ht="12.75">
      <c r="B45" s="6" t="s">
        <v>1268</v>
      </c>
      <c r="C45" s="17">
        <v>60404803</v>
      </c>
      <c r="D45" s="6" t="s">
        <v>43</v>
      </c>
      <c r="E45" s="6"/>
      <c r="F45" s="7">
        <v>3325969.48</v>
      </c>
      <c r="G45" s="7">
        <v>125.96</v>
      </c>
      <c r="H45" s="7">
        <v>14721.03</v>
      </c>
      <c r="I45" s="8">
        <v>0.0066</v>
      </c>
      <c r="J45" s="8">
        <v>0.0699</v>
      </c>
      <c r="K45" s="8">
        <v>0.0069</v>
      </c>
    </row>
    <row r="46" spans="2:11" ht="12.75">
      <c r="B46" s="6" t="s">
        <v>1269</v>
      </c>
      <c r="C46" s="17">
        <v>60419041</v>
      </c>
      <c r="D46" s="6" t="s">
        <v>43</v>
      </c>
      <c r="E46" s="6"/>
      <c r="F46" s="7">
        <v>455128</v>
      </c>
      <c r="G46" s="7">
        <v>110.92</v>
      </c>
      <c r="H46" s="7">
        <v>1774.02</v>
      </c>
      <c r="I46" s="8">
        <v>0.0001</v>
      </c>
      <c r="J46" s="8">
        <v>0.0084</v>
      </c>
      <c r="K46" s="8">
        <v>0.0008</v>
      </c>
    </row>
    <row r="47" spans="2:11" ht="12.75">
      <c r="B47" s="6" t="s">
        <v>1270</v>
      </c>
      <c r="C47" s="17">
        <v>60610870</v>
      </c>
      <c r="D47" s="6" t="s">
        <v>43</v>
      </c>
      <c r="E47" s="6"/>
      <c r="F47" s="7">
        <v>1075668</v>
      </c>
      <c r="G47" s="7">
        <v>118.78</v>
      </c>
      <c r="H47" s="7">
        <v>4489.62</v>
      </c>
      <c r="I47" s="8">
        <v>0.0003</v>
      </c>
      <c r="J47" s="8">
        <v>0.0213</v>
      </c>
      <c r="K47" s="8">
        <v>0.0021</v>
      </c>
    </row>
    <row r="48" spans="2:11" ht="12.75">
      <c r="B48" s="6" t="s">
        <v>1271</v>
      </c>
      <c r="C48" s="17" t="s">
        <v>1272</v>
      </c>
      <c r="D48" s="6" t="s">
        <v>43</v>
      </c>
      <c r="E48" s="6"/>
      <c r="F48" s="7">
        <v>5645316.03</v>
      </c>
      <c r="G48" s="7">
        <v>114.09</v>
      </c>
      <c r="H48" s="7">
        <v>22633.1</v>
      </c>
      <c r="I48" s="8">
        <v>0.036</v>
      </c>
      <c r="J48" s="8">
        <v>0.1074</v>
      </c>
      <c r="K48" s="8">
        <v>0.0106</v>
      </c>
    </row>
    <row r="49" spans="2:11" ht="12.75">
      <c r="B49" s="6" t="s">
        <v>1273</v>
      </c>
      <c r="C49" s="17">
        <v>60404811</v>
      </c>
      <c r="D49" s="6" t="s">
        <v>43</v>
      </c>
      <c r="E49" s="6"/>
      <c r="F49" s="7">
        <v>9816357</v>
      </c>
      <c r="G49" s="7">
        <v>114.9</v>
      </c>
      <c r="H49" s="7">
        <v>39634.35</v>
      </c>
      <c r="I49" s="8">
        <v>0.0124</v>
      </c>
      <c r="J49" s="8">
        <v>0.1881</v>
      </c>
      <c r="K49" s="8">
        <v>0.0185</v>
      </c>
    </row>
    <row r="50" spans="2:11" ht="12.75">
      <c r="B50" s="6" t="s">
        <v>1274</v>
      </c>
      <c r="C50" s="17">
        <v>62003409</v>
      </c>
      <c r="D50" s="6" t="s">
        <v>43</v>
      </c>
      <c r="E50" s="6"/>
      <c r="F50" s="7">
        <v>162400</v>
      </c>
      <c r="G50" s="7">
        <v>100</v>
      </c>
      <c r="H50" s="7">
        <v>570.67</v>
      </c>
      <c r="I50" s="8">
        <v>0.0039</v>
      </c>
      <c r="J50" s="8">
        <v>0.0027</v>
      </c>
      <c r="K50" s="8">
        <v>0.0003</v>
      </c>
    </row>
    <row r="51" spans="2:11" ht="12.75">
      <c r="B51" s="6" t="s">
        <v>1275</v>
      </c>
      <c r="C51" s="17" t="s">
        <v>1276</v>
      </c>
      <c r="D51" s="6" t="s">
        <v>43</v>
      </c>
      <c r="E51" s="6"/>
      <c r="F51" s="7">
        <v>1390172</v>
      </c>
      <c r="G51" s="7">
        <v>115.75</v>
      </c>
      <c r="H51" s="7">
        <v>5654.51</v>
      </c>
      <c r="I51" s="8">
        <v>0.0225</v>
      </c>
      <c r="J51" s="8">
        <v>0.0268</v>
      </c>
      <c r="K51" s="8">
        <v>0.0026</v>
      </c>
    </row>
    <row r="52" spans="2:11" ht="12.75">
      <c r="B52" s="6" t="s">
        <v>1277</v>
      </c>
      <c r="C52" s="17">
        <v>60366762</v>
      </c>
      <c r="D52" s="6" t="s">
        <v>43</v>
      </c>
      <c r="E52" s="6"/>
      <c r="F52" s="7">
        <v>2370000</v>
      </c>
      <c r="G52" s="7">
        <v>105.4</v>
      </c>
      <c r="H52" s="7">
        <v>8777.72</v>
      </c>
      <c r="I52" s="8">
        <v>0.0764</v>
      </c>
      <c r="J52" s="8">
        <v>0.0417</v>
      </c>
      <c r="K52" s="8">
        <v>0.0041</v>
      </c>
    </row>
    <row r="55" spans="2:5" ht="12.75">
      <c r="B55" s="6" t="s">
        <v>101</v>
      </c>
      <c r="C55" s="17"/>
      <c r="D55" s="6"/>
      <c r="E55" s="6"/>
    </row>
    <row r="59" ht="12.75">
      <c r="B59" s="5" t="s">
        <v>73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4"/>
  <sheetViews>
    <sheetView rightToLeft="1" workbookViewId="0" topLeftCell="A1"/>
  </sheetViews>
  <sheetFormatPr defaultColWidth="9.140625" defaultRowHeight="12.75"/>
  <cols>
    <col min="2" max="2" width="32.7109375" style="0" customWidth="1"/>
    <col min="3" max="3" width="12.7109375" style="0" customWidth="1"/>
    <col min="4" max="4" width="11.7109375" style="0" customWidth="1"/>
    <col min="5" max="5" width="15.7109375" style="0" customWidth="1"/>
    <col min="6" max="6" width="14.7109375" style="0" customWidth="1"/>
    <col min="7" max="7" width="13.7109375" style="0" customWidth="1"/>
    <col min="8" max="8" width="9.7109375" style="0" customWidth="1"/>
    <col min="9" max="9" width="12.7109375" style="0" customWidth="1"/>
    <col min="10" max="10" width="24.7109375" style="0" customWidth="1"/>
    <col min="11" max="11" width="27.7109375" style="0" customWidth="1"/>
    <col min="12" max="12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1165</v>
      </c>
    </row>
    <row r="7" ht="15.75">
      <c r="B7" s="2" t="s">
        <v>1278</v>
      </c>
    </row>
    <row r="8" spans="2:12" ht="12.75">
      <c r="B8" s="3" t="s">
        <v>75</v>
      </c>
      <c r="C8" s="3" t="s">
        <v>76</v>
      </c>
      <c r="D8" s="3" t="s">
        <v>164</v>
      </c>
      <c r="E8" s="3" t="s">
        <v>80</v>
      </c>
      <c r="F8" s="3" t="s">
        <v>105</v>
      </c>
      <c r="G8" s="3" t="s">
        <v>107</v>
      </c>
      <c r="H8" s="3" t="s">
        <v>42</v>
      </c>
      <c r="I8" s="3" t="s">
        <v>1166</v>
      </c>
      <c r="J8" s="3" t="s">
        <v>109</v>
      </c>
      <c r="K8" s="3" t="s">
        <v>110</v>
      </c>
      <c r="L8" s="3" t="s">
        <v>85</v>
      </c>
    </row>
    <row r="9" spans="2:12" ht="12.75">
      <c r="B9" s="4"/>
      <c r="C9" s="4"/>
      <c r="D9" s="4"/>
      <c r="E9" s="4"/>
      <c r="F9" s="4" t="s">
        <v>111</v>
      </c>
      <c r="G9" s="4" t="s">
        <v>113</v>
      </c>
      <c r="H9" s="4" t="s">
        <v>114</v>
      </c>
      <c r="I9" s="4" t="s">
        <v>87</v>
      </c>
      <c r="J9" s="4" t="s">
        <v>86</v>
      </c>
      <c r="K9" s="4" t="s">
        <v>86</v>
      </c>
      <c r="L9" s="4" t="s">
        <v>86</v>
      </c>
    </row>
    <row r="11" spans="2:12" ht="12.75">
      <c r="B11" s="3" t="s">
        <v>1279</v>
      </c>
      <c r="C11" s="12"/>
      <c r="D11" s="3"/>
      <c r="E11" s="3"/>
      <c r="F11" s="3"/>
      <c r="G11" s="9">
        <v>142892</v>
      </c>
      <c r="I11" s="9">
        <v>0.3</v>
      </c>
      <c r="K11" s="10">
        <v>1</v>
      </c>
      <c r="L11" s="10">
        <v>0</v>
      </c>
    </row>
    <row r="12" spans="2:12" ht="12.75">
      <c r="B12" s="3" t="s">
        <v>1280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 ht="12.75">
      <c r="B13" s="13" t="s">
        <v>1129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 ht="12.75">
      <c r="B14" s="3" t="s">
        <v>1281</v>
      </c>
      <c r="C14" s="12"/>
      <c r="D14" s="3"/>
      <c r="E14" s="3"/>
      <c r="F14" s="3"/>
      <c r="G14" s="9">
        <v>142892</v>
      </c>
      <c r="I14" s="9">
        <v>0.3</v>
      </c>
      <c r="K14" s="10">
        <v>1</v>
      </c>
      <c r="L14" s="10">
        <v>0</v>
      </c>
    </row>
    <row r="15" spans="2:12" ht="12.75">
      <c r="B15" s="13" t="s">
        <v>1130</v>
      </c>
      <c r="C15" s="14"/>
      <c r="D15" s="13"/>
      <c r="E15" s="13"/>
      <c r="F15" s="13"/>
      <c r="G15" s="15">
        <v>142892</v>
      </c>
      <c r="I15" s="15">
        <v>0.3</v>
      </c>
      <c r="K15" s="16">
        <v>1</v>
      </c>
      <c r="L15" s="16">
        <v>0</v>
      </c>
    </row>
    <row r="16" spans="2:12" ht="12.75">
      <c r="B16" s="6" t="s">
        <v>1282</v>
      </c>
      <c r="C16" s="17">
        <v>71100942</v>
      </c>
      <c r="D16" s="6" t="s">
        <v>154</v>
      </c>
      <c r="E16" s="6" t="s">
        <v>43</v>
      </c>
      <c r="F16" s="6"/>
      <c r="G16" s="7">
        <v>70831</v>
      </c>
      <c r="H16" s="7">
        <v>0.05</v>
      </c>
      <c r="I16" s="7">
        <v>0.12</v>
      </c>
      <c r="K16" s="8">
        <v>0.4125</v>
      </c>
      <c r="L16" s="8">
        <v>0</v>
      </c>
    </row>
    <row r="17" spans="2:12" ht="12.75">
      <c r="B17" s="6" t="s">
        <v>1283</v>
      </c>
      <c r="C17" s="17">
        <v>71100943</v>
      </c>
      <c r="D17" s="6" t="s">
        <v>154</v>
      </c>
      <c r="E17" s="6" t="s">
        <v>43</v>
      </c>
      <c r="F17" s="6"/>
      <c r="G17" s="7">
        <v>72061</v>
      </c>
      <c r="H17" s="7">
        <v>0.07</v>
      </c>
      <c r="I17" s="7">
        <v>0.18</v>
      </c>
      <c r="K17" s="8">
        <v>0.5875</v>
      </c>
      <c r="L17" s="8">
        <v>0</v>
      </c>
    </row>
    <row r="20" spans="2:6" ht="12.75">
      <c r="B20" s="6" t="s">
        <v>101</v>
      </c>
      <c r="C20" s="17"/>
      <c r="D20" s="6"/>
      <c r="E20" s="6"/>
      <c r="F20" s="6"/>
    </row>
    <row r="24" ht="12.75">
      <c r="B24" s="5" t="s">
        <v>73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0"/>
  <sheetViews>
    <sheetView rightToLeft="1" workbookViewId="0" topLeftCell="A1"/>
  </sheetViews>
  <sheetFormatPr defaultColWidth="9.140625" defaultRowHeight="12.75"/>
  <cols>
    <col min="2" max="2" width="34.7109375" style="0" customWidth="1"/>
    <col min="3" max="3" width="12.7109375" style="0" customWidth="1"/>
    <col min="4" max="4" width="11.7109375" style="0" customWidth="1"/>
    <col min="5" max="5" width="14.7109375" style="0" customWidth="1"/>
    <col min="6" max="7" width="11.7109375" style="0" customWidth="1"/>
    <col min="8" max="8" width="9.7109375" style="0" customWidth="1"/>
    <col min="9" max="9" width="12.7109375" style="0" customWidth="1"/>
    <col min="10" max="10" width="24.7109375" style="0" customWidth="1"/>
    <col min="11" max="11" width="27.7109375" style="0" customWidth="1"/>
    <col min="12" max="12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1165</v>
      </c>
    </row>
    <row r="7" ht="15.75">
      <c r="B7" s="2" t="s">
        <v>1284</v>
      </c>
    </row>
    <row r="8" spans="2:12" ht="12.75">
      <c r="B8" s="3" t="s">
        <v>75</v>
      </c>
      <c r="C8" s="3" t="s">
        <v>76</v>
      </c>
      <c r="D8" s="3" t="s">
        <v>164</v>
      </c>
      <c r="E8" s="3" t="s">
        <v>105</v>
      </c>
      <c r="F8" s="3" t="s">
        <v>80</v>
      </c>
      <c r="G8" s="3" t="s">
        <v>107</v>
      </c>
      <c r="H8" s="3" t="s">
        <v>42</v>
      </c>
      <c r="I8" s="3" t="s">
        <v>1166</v>
      </c>
      <c r="J8" s="3" t="s">
        <v>109</v>
      </c>
      <c r="K8" s="3" t="s">
        <v>110</v>
      </c>
      <c r="L8" s="3" t="s">
        <v>85</v>
      </c>
    </row>
    <row r="9" spans="2:12" ht="12.75">
      <c r="B9" s="4"/>
      <c r="C9" s="4"/>
      <c r="D9" s="4"/>
      <c r="E9" s="4" t="s">
        <v>111</v>
      </c>
      <c r="F9" s="4"/>
      <c r="G9" s="4" t="s">
        <v>113</v>
      </c>
      <c r="H9" s="4" t="s">
        <v>114</v>
      </c>
      <c r="I9" s="4" t="s">
        <v>87</v>
      </c>
      <c r="J9" s="4" t="s">
        <v>86</v>
      </c>
      <c r="K9" s="4" t="s">
        <v>86</v>
      </c>
      <c r="L9" s="4" t="s">
        <v>86</v>
      </c>
    </row>
    <row r="11" spans="2:12" ht="12.75">
      <c r="B11" s="3" t="s">
        <v>1285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 ht="12.75">
      <c r="B12" s="3" t="s">
        <v>1286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 ht="12.75">
      <c r="B13" s="13" t="s">
        <v>1287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 ht="12.75">
      <c r="B14" s="13" t="s">
        <v>1288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 ht="12.75">
      <c r="B15" s="13" t="s">
        <v>1289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 ht="12.75">
      <c r="B16" s="13" t="s">
        <v>1290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 ht="12.75">
      <c r="B17" s="13" t="s">
        <v>1291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 ht="12.75">
      <c r="B18" s="3" t="s">
        <v>1292</v>
      </c>
      <c r="C18" s="12"/>
      <c r="D18" s="3"/>
      <c r="E18" s="3"/>
      <c r="F18" s="3"/>
      <c r="G18" s="9">
        <v>0</v>
      </c>
      <c r="I18" s="9">
        <v>0</v>
      </c>
      <c r="K18" s="10">
        <v>0</v>
      </c>
      <c r="L18" s="10">
        <v>0</v>
      </c>
    </row>
    <row r="19" spans="2:12" ht="12.75">
      <c r="B19" s="13" t="s">
        <v>1287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 ht="12.75">
      <c r="B20" s="13" t="s">
        <v>1293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 ht="12.75">
      <c r="B21" s="13" t="s">
        <v>1290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 ht="12.75">
      <c r="B22" s="13" t="s">
        <v>1294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 ht="12.75">
      <c r="B23" s="13" t="s">
        <v>1291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6" ht="12.75">
      <c r="B26" s="6" t="s">
        <v>101</v>
      </c>
      <c r="C26" s="17"/>
      <c r="D26" s="6"/>
      <c r="E26" s="6"/>
      <c r="F26" s="6"/>
    </row>
    <row r="30" ht="12.75">
      <c r="B30" s="5" t="s">
        <v>73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1"/>
  <sheetViews>
    <sheetView rightToLeft="1" workbookViewId="0" topLeftCell="A1">
      <selection activeCell="J37" sqref="J37"/>
    </sheetView>
  </sheetViews>
  <sheetFormatPr defaultColWidth="9.140625" defaultRowHeight="12.75"/>
  <cols>
    <col min="2" max="2" width="49.7109375" style="0" customWidth="1"/>
    <col min="3" max="3" width="12.7109375" style="0" customWidth="1"/>
    <col min="4" max="4" width="13.7109375" style="0" customWidth="1"/>
    <col min="5" max="5" width="9.7109375" style="0" customWidth="1"/>
    <col min="6" max="6" width="10.7109375" style="0" customWidth="1"/>
    <col min="7" max="7" width="17.7109375" style="0" customWidth="1"/>
    <col min="8" max="8" width="14.7109375" style="0" customWidth="1"/>
    <col min="9" max="9" width="16.7109375" style="0" customWidth="1"/>
    <col min="10" max="10" width="13.7109375" style="0" customWidth="1"/>
    <col min="11" max="11" width="28.7109375" style="0" customWidth="1"/>
    <col min="12" max="12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74</v>
      </c>
    </row>
    <row r="7" spans="2:12" ht="12.75">
      <c r="B7" s="3" t="s">
        <v>75</v>
      </c>
      <c r="C7" s="3" t="s">
        <v>76</v>
      </c>
      <c r="D7" s="3" t="s">
        <v>77</v>
      </c>
      <c r="E7" s="3" t="s">
        <v>78</v>
      </c>
      <c r="F7" s="3" t="s">
        <v>79</v>
      </c>
      <c r="G7" s="3" t="s">
        <v>80</v>
      </c>
      <c r="H7" s="3" t="s">
        <v>81</v>
      </c>
      <c r="I7" s="3" t="s">
        <v>82</v>
      </c>
      <c r="J7" s="3" t="s">
        <v>83</v>
      </c>
      <c r="K7" s="3" t="s">
        <v>84</v>
      </c>
      <c r="L7" s="3" t="s">
        <v>85</v>
      </c>
    </row>
    <row r="8" spans="2:12" ht="12.75">
      <c r="B8" s="4"/>
      <c r="C8" s="4"/>
      <c r="D8" s="4"/>
      <c r="E8" s="4"/>
      <c r="F8" s="4"/>
      <c r="G8" s="4"/>
      <c r="H8" s="4" t="s">
        <v>86</v>
      </c>
      <c r="I8" s="4" t="s">
        <v>86</v>
      </c>
      <c r="J8" s="4" t="s">
        <v>87</v>
      </c>
      <c r="K8" s="4" t="s">
        <v>86</v>
      </c>
      <c r="L8" s="4" t="s">
        <v>86</v>
      </c>
    </row>
    <row r="10" spans="2:12" ht="12.75">
      <c r="B10" s="3" t="s">
        <v>88</v>
      </c>
      <c r="C10" s="12"/>
      <c r="D10" s="3"/>
      <c r="E10" s="3"/>
      <c r="F10" s="3"/>
      <c r="G10" s="3"/>
      <c r="J10" s="9">
        <f>J11</f>
        <v>102474.62999999999</v>
      </c>
      <c r="K10" s="10">
        <f>J10/$J$10</f>
        <v>1</v>
      </c>
      <c r="L10" s="10">
        <f>J10/'סכום נכסי הקרן'!$C$42</f>
        <v>0.0478167613838588</v>
      </c>
    </row>
    <row r="11" spans="2:12" ht="12.75">
      <c r="B11" s="3" t="s">
        <v>89</v>
      </c>
      <c r="C11" s="12"/>
      <c r="D11" s="3"/>
      <c r="E11" s="3"/>
      <c r="F11" s="3"/>
      <c r="G11" s="3"/>
      <c r="J11" s="9">
        <f>J12+J16+J25</f>
        <v>102474.62999999999</v>
      </c>
      <c r="K11" s="10">
        <f aca="true" t="shared" si="0" ref="K11:K34">J11/$J$10</f>
        <v>1</v>
      </c>
      <c r="L11" s="10">
        <f>J11/'סכום נכסי הקרן'!$C$42</f>
        <v>0.0478167613838588</v>
      </c>
    </row>
    <row r="12" spans="2:12" ht="12.75">
      <c r="B12" s="13" t="s">
        <v>90</v>
      </c>
      <c r="C12" s="14"/>
      <c r="D12" s="13"/>
      <c r="E12" s="13"/>
      <c r="F12" s="13"/>
      <c r="G12" s="13"/>
      <c r="J12" s="15">
        <f>SUM(J13:J15)</f>
        <v>7841.759999999999</v>
      </c>
      <c r="K12" s="16">
        <f t="shared" si="0"/>
        <v>0.07652391621223711</v>
      </c>
      <c r="L12" s="16">
        <f>J12/'סכום נכסי הקרן'!$C$42</f>
        <v>0.003659125841678946</v>
      </c>
    </row>
    <row r="13" spans="2:12" ht="12.75">
      <c r="B13" s="6" t="s">
        <v>1396</v>
      </c>
      <c r="C13" s="17">
        <v>4</v>
      </c>
      <c r="D13" s="6"/>
      <c r="E13" s="6"/>
      <c r="F13" s="6"/>
      <c r="G13" s="6" t="s">
        <v>91</v>
      </c>
      <c r="J13" s="7">
        <v>3</v>
      </c>
      <c r="K13" s="8">
        <f t="shared" si="0"/>
        <v>2.9275538735782703E-05</v>
      </c>
      <c r="L13" s="8">
        <f>J13/'סכום נכסי הקרן'!$C$42</f>
        <v>1.399861450112837E-06</v>
      </c>
    </row>
    <row r="14" spans="2:12" ht="12.75">
      <c r="B14" s="6" t="s">
        <v>1397</v>
      </c>
      <c r="C14" s="17">
        <v>4</v>
      </c>
      <c r="D14" s="18">
        <v>12</v>
      </c>
      <c r="E14" s="6"/>
      <c r="F14" s="6"/>
      <c r="G14" s="6" t="s">
        <v>91</v>
      </c>
      <c r="I14" s="23"/>
      <c r="J14" s="7">
        <v>2621.5599999999995</v>
      </c>
      <c r="K14" s="8">
        <f t="shared" si="0"/>
        <v>0.02558252710939283</v>
      </c>
      <c r="L14" s="8">
        <f>J14/'סכום נכסי הקרן'!$C$42</f>
        <v>0.0012232735943859359</v>
      </c>
    </row>
    <row r="15" spans="2:12" ht="12.75">
      <c r="B15" s="6" t="s">
        <v>1398</v>
      </c>
      <c r="C15" s="17">
        <v>4</v>
      </c>
      <c r="D15" s="18">
        <v>14</v>
      </c>
      <c r="E15" s="6" t="s">
        <v>93</v>
      </c>
      <c r="F15" s="6"/>
      <c r="G15" s="6" t="s">
        <v>91</v>
      </c>
      <c r="J15" s="7">
        <v>5217.2</v>
      </c>
      <c r="K15" s="8">
        <f t="shared" si="0"/>
        <v>0.050912113564108505</v>
      </c>
      <c r="L15" s="8">
        <f>J15/'סכום נכסי הקרן'!$C$42</f>
        <v>0.0024344523858428973</v>
      </c>
    </row>
    <row r="16" spans="2:12" ht="12.75">
      <c r="B16" s="13" t="s">
        <v>94</v>
      </c>
      <c r="C16" s="14"/>
      <c r="D16" s="13"/>
      <c r="E16" s="13"/>
      <c r="F16" s="13"/>
      <c r="G16" s="13"/>
      <c r="J16" s="15">
        <f>SUM(J17:J24)</f>
        <v>25840.109999999997</v>
      </c>
      <c r="K16" s="16">
        <f t="shared" si="0"/>
        <v>0.25216104708062864</v>
      </c>
      <c r="L16" s="16">
        <f>J16/'סכום נכסי הקרן'!$C$42</f>
        <v>0.012057524618558404</v>
      </c>
    </row>
    <row r="17" spans="2:12" ht="12.75">
      <c r="B17" s="6" t="s">
        <v>1399</v>
      </c>
      <c r="C17" s="17">
        <v>1000470</v>
      </c>
      <c r="D17" s="18">
        <v>12</v>
      </c>
      <c r="E17" s="6"/>
      <c r="F17" s="6"/>
      <c r="G17" s="6" t="s">
        <v>53</v>
      </c>
      <c r="J17" s="7">
        <v>37.06</v>
      </c>
      <c r="K17" s="8">
        <f t="shared" si="0"/>
        <v>0.0003616504885160357</v>
      </c>
      <c r="L17" s="8">
        <f>J17/'סכום נכסי הקרן'!$C$42</f>
        <v>1.7292955113727247E-05</v>
      </c>
    </row>
    <row r="18" spans="2:12" ht="12.75">
      <c r="B18" s="6" t="s">
        <v>1400</v>
      </c>
      <c r="C18" s="17">
        <v>1000280</v>
      </c>
      <c r="D18" s="18">
        <v>12</v>
      </c>
      <c r="E18" s="6"/>
      <c r="F18" s="6"/>
      <c r="G18" s="6" t="s">
        <v>43</v>
      </c>
      <c r="I18" s="23"/>
      <c r="J18" s="7">
        <v>20226.739999999998</v>
      </c>
      <c r="K18" s="8">
        <f t="shared" si="0"/>
        <v>0.1973829034562018</v>
      </c>
      <c r="L18" s="8">
        <f>J18/'סכום נכסי הקרן'!$C$42</f>
        <v>0.00943821119581844</v>
      </c>
    </row>
    <row r="19" spans="2:12" ht="12.75">
      <c r="B19" s="6" t="s">
        <v>1401</v>
      </c>
      <c r="C19" s="17">
        <v>1000587</v>
      </c>
      <c r="D19" s="18">
        <v>12</v>
      </c>
      <c r="E19" s="6"/>
      <c r="F19" s="6"/>
      <c r="G19" s="6" t="s">
        <v>65</v>
      </c>
      <c r="J19" s="7">
        <v>121.33</v>
      </c>
      <c r="K19" s="8">
        <f t="shared" si="0"/>
        <v>0.0011840003716041719</v>
      </c>
      <c r="L19" s="8">
        <f>J19/'סכום נכסי הקרן'!$C$42</f>
        <v>5.661506324739683E-05</v>
      </c>
    </row>
    <row r="20" spans="2:12" ht="12.75">
      <c r="B20" s="6" t="s">
        <v>1402</v>
      </c>
      <c r="C20" s="17">
        <v>1000298</v>
      </c>
      <c r="D20" s="18">
        <v>12</v>
      </c>
      <c r="E20" s="6"/>
      <c r="F20" s="6"/>
      <c r="G20" s="6" t="s">
        <v>48</v>
      </c>
      <c r="J20" s="7">
        <v>1373.65</v>
      </c>
      <c r="K20" s="8">
        <f t="shared" si="0"/>
        <v>0.013404781261469304</v>
      </c>
      <c r="L20" s="8">
        <f>J20/'סכום נכסי הקרן'!$C$42</f>
        <v>0.0006409732269824995</v>
      </c>
    </row>
    <row r="21" spans="2:12" ht="12.75">
      <c r="B21" s="6" t="s">
        <v>1403</v>
      </c>
      <c r="C21" s="17">
        <v>1000389</v>
      </c>
      <c r="D21" s="18">
        <v>12</v>
      </c>
      <c r="E21" s="6"/>
      <c r="F21" s="6"/>
      <c r="G21" s="6" t="s">
        <v>44</v>
      </c>
      <c r="J21" s="7">
        <v>1667.6</v>
      </c>
      <c r="K21" s="8">
        <f t="shared" si="0"/>
        <v>0.01627329613193041</v>
      </c>
      <c r="L21" s="8">
        <f>J21/'סכום נכסי הקרן'!$C$42</f>
        <v>0.0007781363180693889</v>
      </c>
    </row>
    <row r="22" spans="2:12" ht="12.75">
      <c r="B22" s="6" t="s">
        <v>1404</v>
      </c>
      <c r="C22" s="17">
        <v>1000306</v>
      </c>
      <c r="D22" s="18">
        <v>12</v>
      </c>
      <c r="E22" s="6"/>
      <c r="F22" s="6"/>
      <c r="G22" s="6" t="s">
        <v>45</v>
      </c>
      <c r="J22" s="7">
        <v>1377.03</v>
      </c>
      <c r="K22" s="8">
        <f t="shared" si="0"/>
        <v>0.013437765035111618</v>
      </c>
      <c r="L22" s="8">
        <f>J22/'סכום נכסי הקרן'!$C$42</f>
        <v>0.0006425504042162932</v>
      </c>
    </row>
    <row r="23" spans="2:12" ht="12.75">
      <c r="B23" s="6" t="s">
        <v>1405</v>
      </c>
      <c r="C23" s="17">
        <v>1000868</v>
      </c>
      <c r="D23" s="18">
        <v>12</v>
      </c>
      <c r="E23" s="6"/>
      <c r="F23" s="6"/>
      <c r="G23" s="6" t="s">
        <v>58</v>
      </c>
      <c r="J23" s="7">
        <v>39.78</v>
      </c>
      <c r="K23" s="8">
        <f t="shared" si="0"/>
        <v>0.00038819364363647864</v>
      </c>
      <c r="L23" s="8">
        <f>J23/'סכום נכסי הקרן'!$C$42</f>
        <v>1.8562162828496217E-05</v>
      </c>
    </row>
    <row r="24" spans="2:12" ht="12.75">
      <c r="B24" s="6" t="s">
        <v>1406</v>
      </c>
      <c r="C24" s="17">
        <v>1000603</v>
      </c>
      <c r="D24" s="18">
        <v>12</v>
      </c>
      <c r="E24" s="6"/>
      <c r="F24" s="6"/>
      <c r="G24" s="6" t="s">
        <v>46</v>
      </c>
      <c r="J24" s="7">
        <v>996.92</v>
      </c>
      <c r="K24" s="8">
        <f t="shared" si="0"/>
        <v>0.00972845669215883</v>
      </c>
      <c r="L24" s="8">
        <f>J24/'סכום נכסי הקרן'!$C$42</f>
        <v>0.0004651832922821631</v>
      </c>
    </row>
    <row r="25" spans="2:12" ht="12.75">
      <c r="B25" s="13" t="s">
        <v>95</v>
      </c>
      <c r="C25" s="14"/>
      <c r="D25" s="13"/>
      <c r="E25" s="13"/>
      <c r="F25" s="13"/>
      <c r="G25" s="13"/>
      <c r="J25" s="15">
        <f>SUM(J26:J27)</f>
        <v>68792.76</v>
      </c>
      <c r="K25" s="16">
        <f t="shared" si="0"/>
        <v>0.6713150367071342</v>
      </c>
      <c r="L25" s="16">
        <f>J25/'סכום נכסי הקרן'!$C$42</f>
        <v>0.03210011092362145</v>
      </c>
    </row>
    <row r="26" spans="2:12" ht="12.75">
      <c r="B26" s="6" t="s">
        <v>1407</v>
      </c>
      <c r="C26" s="17">
        <v>10090</v>
      </c>
      <c r="D26" s="18">
        <v>12</v>
      </c>
      <c r="E26" s="6"/>
      <c r="F26" s="6"/>
      <c r="G26" s="6" t="s">
        <v>91</v>
      </c>
      <c r="I26" s="23"/>
      <c r="J26" s="7">
        <v>67665.56</v>
      </c>
      <c r="K26" s="8">
        <f t="shared" si="0"/>
        <v>0.6603152409528096</v>
      </c>
      <c r="L26" s="8">
        <f>J26/'סכום נכסי הקרן'!$C$42</f>
        <v>0.03157413631476572</v>
      </c>
    </row>
    <row r="27" spans="2:12" ht="12.75">
      <c r="B27" s="6" t="s">
        <v>1408</v>
      </c>
      <c r="C27" s="17">
        <v>10070</v>
      </c>
      <c r="D27" s="18">
        <v>12</v>
      </c>
      <c r="E27" s="6" t="s">
        <v>92</v>
      </c>
      <c r="F27" s="6"/>
      <c r="G27" s="6" t="s">
        <v>91</v>
      </c>
      <c r="J27" s="7">
        <v>1127.2</v>
      </c>
      <c r="K27" s="8">
        <f t="shared" si="0"/>
        <v>0.010999795754324755</v>
      </c>
      <c r="L27" s="8">
        <f>J27/'סכום נכסי הקרן'!$C$42</f>
        <v>0.00052597460885573</v>
      </c>
    </row>
    <row r="28" spans="2:12" ht="12.75">
      <c r="B28" s="13" t="s">
        <v>96</v>
      </c>
      <c r="C28" s="14"/>
      <c r="D28" s="13"/>
      <c r="E28" s="13"/>
      <c r="F28" s="13"/>
      <c r="G28" s="13"/>
      <c r="J28" s="15">
        <v>0</v>
      </c>
      <c r="K28" s="16">
        <f t="shared" si="0"/>
        <v>0</v>
      </c>
      <c r="L28" s="16">
        <f>J28/'סכום נכסי הקרן'!$C$42</f>
        <v>0</v>
      </c>
    </row>
    <row r="29" spans="2:12" ht="12.75">
      <c r="B29" s="13" t="s">
        <v>97</v>
      </c>
      <c r="C29" s="14"/>
      <c r="D29" s="13"/>
      <c r="E29" s="13"/>
      <c r="F29" s="13"/>
      <c r="G29" s="13"/>
      <c r="J29" s="15">
        <v>0</v>
      </c>
      <c r="K29" s="16">
        <f t="shared" si="0"/>
        <v>0</v>
      </c>
      <c r="L29" s="16">
        <f>J29/'סכום נכסי הקרן'!$C$42</f>
        <v>0</v>
      </c>
    </row>
    <row r="30" spans="2:12" ht="12.75">
      <c r="B30" s="13" t="s">
        <v>98</v>
      </c>
      <c r="C30" s="14"/>
      <c r="D30" s="13"/>
      <c r="E30" s="13"/>
      <c r="F30" s="13"/>
      <c r="G30" s="13"/>
      <c r="J30" s="15">
        <v>0</v>
      </c>
      <c r="K30" s="16">
        <f t="shared" si="0"/>
        <v>0</v>
      </c>
      <c r="L30" s="16">
        <f>J30/'סכום נכסי הקרן'!$C$42</f>
        <v>0</v>
      </c>
    </row>
    <row r="31" spans="2:12" ht="12.75">
      <c r="B31" s="13" t="s">
        <v>99</v>
      </c>
      <c r="C31" s="14"/>
      <c r="D31" s="13"/>
      <c r="E31" s="13"/>
      <c r="F31" s="13"/>
      <c r="G31" s="13"/>
      <c r="J31" s="15">
        <v>0</v>
      </c>
      <c r="K31" s="16">
        <f t="shared" si="0"/>
        <v>0</v>
      </c>
      <c r="L31" s="16">
        <f>J31/'סכום נכסי הקרן'!$C$42</f>
        <v>0</v>
      </c>
    </row>
    <row r="32" spans="2:12" ht="12.75">
      <c r="B32" s="3" t="s">
        <v>100</v>
      </c>
      <c r="C32" s="12"/>
      <c r="D32" s="3"/>
      <c r="E32" s="3"/>
      <c r="F32" s="3"/>
      <c r="G32" s="3"/>
      <c r="J32" s="9">
        <v>0</v>
      </c>
      <c r="K32" s="10">
        <f t="shared" si="0"/>
        <v>0</v>
      </c>
      <c r="L32" s="10">
        <f>J32/'סכום נכסי הקרן'!$C$42</f>
        <v>0</v>
      </c>
    </row>
    <row r="33" spans="2:12" ht="12.75">
      <c r="B33" s="13" t="s">
        <v>94</v>
      </c>
      <c r="C33" s="14"/>
      <c r="D33" s="13"/>
      <c r="E33" s="13"/>
      <c r="F33" s="13"/>
      <c r="G33" s="13"/>
      <c r="J33" s="15">
        <v>0</v>
      </c>
      <c r="K33" s="16">
        <f t="shared" si="0"/>
        <v>0</v>
      </c>
      <c r="L33" s="16">
        <f>J33/'סכום נכסי הקרן'!$C$42</f>
        <v>0</v>
      </c>
    </row>
    <row r="34" spans="2:12" ht="12.75">
      <c r="B34" s="13" t="s">
        <v>99</v>
      </c>
      <c r="C34" s="14"/>
      <c r="D34" s="13"/>
      <c r="E34" s="13"/>
      <c r="F34" s="13"/>
      <c r="G34" s="13"/>
      <c r="J34" s="15">
        <v>0</v>
      </c>
      <c r="K34" s="16">
        <f t="shared" si="0"/>
        <v>0</v>
      </c>
      <c r="L34" s="16">
        <f>J34/'סכום נכסי הקרן'!$C$42</f>
        <v>0</v>
      </c>
    </row>
    <row r="37" spans="2:7" ht="12.75">
      <c r="B37" s="6" t="s">
        <v>101</v>
      </c>
      <c r="C37" s="17"/>
      <c r="D37" s="6"/>
      <c r="E37" s="6"/>
      <c r="F37" s="6"/>
      <c r="G37" s="6"/>
    </row>
    <row r="39" ht="12.75" customHeight="1"/>
    <row r="40" ht="12.75" customHeight="1"/>
    <row r="41" ht="12.75" customHeight="1">
      <c r="B41" s="5" t="s">
        <v>73</v>
      </c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</sheetData>
  <printOptions/>
  <pageMargins left="0.75" right="0.75" top="1" bottom="1" header="0.5" footer="0.5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1"/>
  <sheetViews>
    <sheetView rightToLeft="1" workbookViewId="0" topLeftCell="A1">
      <selection activeCell="D14" sqref="D14:D30"/>
    </sheetView>
  </sheetViews>
  <sheetFormatPr defaultColWidth="9.140625" defaultRowHeight="12.75"/>
  <cols>
    <col min="2" max="2" width="34.7109375" style="0" customWidth="1"/>
    <col min="3" max="3" width="12.7109375" style="0" customWidth="1"/>
    <col min="4" max="4" width="11.7109375" style="0" customWidth="1"/>
    <col min="5" max="5" width="14.7109375" style="0" customWidth="1"/>
    <col min="6" max="6" width="11.7109375" style="0" customWidth="1"/>
    <col min="7" max="7" width="17.7109375" style="0" customWidth="1"/>
    <col min="8" max="8" width="9.7109375" style="0" customWidth="1"/>
    <col min="9" max="9" width="12.7109375" style="0" customWidth="1"/>
    <col min="10" max="10" width="27.7109375" style="0" customWidth="1"/>
    <col min="11" max="11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1165</v>
      </c>
    </row>
    <row r="7" ht="15.75">
      <c r="B7" s="2" t="s">
        <v>1295</v>
      </c>
    </row>
    <row r="8" spans="2:11" ht="12.75">
      <c r="B8" s="3" t="s">
        <v>75</v>
      </c>
      <c r="C8" s="3" t="s">
        <v>76</v>
      </c>
      <c r="D8" s="3" t="s">
        <v>164</v>
      </c>
      <c r="E8" s="3" t="s">
        <v>105</v>
      </c>
      <c r="F8" s="3" t="s">
        <v>80</v>
      </c>
      <c r="G8" s="3" t="s">
        <v>107</v>
      </c>
      <c r="H8" s="3" t="s">
        <v>42</v>
      </c>
      <c r="I8" s="3" t="s">
        <v>1166</v>
      </c>
      <c r="J8" s="3" t="s">
        <v>110</v>
      </c>
      <c r="K8" s="3" t="s">
        <v>85</v>
      </c>
    </row>
    <row r="9" spans="2:11" ht="12.75">
      <c r="B9" s="4"/>
      <c r="C9" s="4"/>
      <c r="D9" s="4"/>
      <c r="E9" s="4" t="s">
        <v>111</v>
      </c>
      <c r="F9" s="4"/>
      <c r="G9" s="4" t="s">
        <v>113</v>
      </c>
      <c r="H9" s="4" t="s">
        <v>114</v>
      </c>
      <c r="I9" s="4" t="s">
        <v>87</v>
      </c>
      <c r="J9" s="4" t="s">
        <v>86</v>
      </c>
      <c r="K9" s="4" t="s">
        <v>86</v>
      </c>
    </row>
    <row r="11" spans="2:11" ht="12.75">
      <c r="B11" s="3" t="s">
        <v>1296</v>
      </c>
      <c r="C11" s="12"/>
      <c r="D11" s="3"/>
      <c r="E11" s="3"/>
      <c r="F11" s="3"/>
      <c r="G11" s="9">
        <v>-99078749.79</v>
      </c>
      <c r="I11" s="9">
        <v>-9317.88</v>
      </c>
      <c r="J11" s="10">
        <v>1</v>
      </c>
      <c r="K11" s="10">
        <v>-0.0043</v>
      </c>
    </row>
    <row r="12" spans="2:11" ht="12.75">
      <c r="B12" s="3" t="s">
        <v>1297</v>
      </c>
      <c r="C12" s="12"/>
      <c r="D12" s="3"/>
      <c r="E12" s="3"/>
      <c r="F12" s="3"/>
      <c r="G12" s="9">
        <v>-99078749.79</v>
      </c>
      <c r="I12" s="9">
        <v>-9317.88</v>
      </c>
      <c r="J12" s="10">
        <v>1</v>
      </c>
      <c r="K12" s="10">
        <v>-0.0043</v>
      </c>
    </row>
    <row r="13" spans="2:11" ht="12.75">
      <c r="B13" s="13" t="s">
        <v>1298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 ht="12.75">
      <c r="B14" s="13" t="s">
        <v>1299</v>
      </c>
      <c r="C14" s="14"/>
      <c r="D14" s="13"/>
      <c r="E14" s="13"/>
      <c r="F14" s="13"/>
      <c r="G14" s="15">
        <v>-98843749.79</v>
      </c>
      <c r="I14" s="15">
        <v>-9318.93</v>
      </c>
      <c r="J14" s="16">
        <v>1.0001</v>
      </c>
      <c r="K14" s="16">
        <v>-0.0043</v>
      </c>
    </row>
    <row r="15" spans="2:11" ht="12.75">
      <c r="B15" s="6" t="s">
        <v>1300</v>
      </c>
      <c r="C15" s="17">
        <v>9901785</v>
      </c>
      <c r="D15" s="6"/>
      <c r="E15" s="6"/>
      <c r="F15" s="6" t="s">
        <v>91</v>
      </c>
      <c r="G15" s="7">
        <v>-5200000</v>
      </c>
      <c r="H15" s="7">
        <v>20.32</v>
      </c>
      <c r="I15" s="7">
        <v>-1056.56</v>
      </c>
      <c r="J15" s="8">
        <v>0.1134</v>
      </c>
      <c r="K15" s="8">
        <v>-0.0005</v>
      </c>
    </row>
    <row r="16" spans="2:11" ht="12.75">
      <c r="B16" s="6" t="s">
        <v>1301</v>
      </c>
      <c r="C16" s="17">
        <v>9901927</v>
      </c>
      <c r="D16" s="6"/>
      <c r="E16" s="6"/>
      <c r="F16" s="6" t="s">
        <v>91</v>
      </c>
      <c r="G16" s="7">
        <v>-5617174.71</v>
      </c>
      <c r="H16" s="7">
        <v>10.76</v>
      </c>
      <c r="I16" s="7">
        <v>-604.63</v>
      </c>
      <c r="J16" s="8">
        <v>0.0649</v>
      </c>
      <c r="K16" s="8">
        <v>-0.0003</v>
      </c>
    </row>
    <row r="17" spans="2:11" ht="12.75">
      <c r="B17" s="6" t="s">
        <v>1302</v>
      </c>
      <c r="C17" s="17">
        <v>9901959</v>
      </c>
      <c r="D17" s="6"/>
      <c r="E17" s="6"/>
      <c r="F17" s="6" t="s">
        <v>91</v>
      </c>
      <c r="G17" s="7">
        <v>-520000</v>
      </c>
      <c r="H17" s="7">
        <v>5.16</v>
      </c>
      <c r="I17" s="7">
        <v>-26.85</v>
      </c>
      <c r="J17" s="8">
        <v>0.0029</v>
      </c>
      <c r="K17" s="8">
        <v>0</v>
      </c>
    </row>
    <row r="18" spans="2:11" ht="12.75">
      <c r="B18" s="6" t="s">
        <v>1303</v>
      </c>
      <c r="C18" s="17">
        <v>9902098</v>
      </c>
      <c r="D18" s="6"/>
      <c r="E18" s="6"/>
      <c r="F18" s="6" t="s">
        <v>91</v>
      </c>
      <c r="G18" s="7">
        <v>-85000</v>
      </c>
      <c r="H18" s="7">
        <v>4.4</v>
      </c>
      <c r="I18" s="7">
        <v>-3.74</v>
      </c>
      <c r="J18" s="8">
        <v>0.0004</v>
      </c>
      <c r="K18" s="8">
        <v>0</v>
      </c>
    </row>
    <row r="19" spans="2:11" ht="12.75">
      <c r="B19" s="6" t="s">
        <v>1304</v>
      </c>
      <c r="C19" s="17">
        <v>9902230</v>
      </c>
      <c r="D19" s="6"/>
      <c r="E19" s="6"/>
      <c r="F19" s="6" t="s">
        <v>91</v>
      </c>
      <c r="G19" s="7">
        <v>250000</v>
      </c>
      <c r="H19" s="7">
        <v>-0.45</v>
      </c>
      <c r="I19" s="7">
        <v>-1.11</v>
      </c>
      <c r="J19" s="8">
        <v>0.0001</v>
      </c>
      <c r="K19" s="8">
        <v>0</v>
      </c>
    </row>
    <row r="20" spans="2:11" ht="12.75">
      <c r="B20" s="6" t="s">
        <v>1305</v>
      </c>
      <c r="C20" s="17">
        <v>9901928</v>
      </c>
      <c r="D20" s="6"/>
      <c r="E20" s="6"/>
      <c r="F20" s="6" t="s">
        <v>91</v>
      </c>
      <c r="G20" s="7">
        <v>-42003775.08</v>
      </c>
      <c r="H20" s="7">
        <v>12.3</v>
      </c>
      <c r="I20" s="7">
        <v>-5168.06</v>
      </c>
      <c r="J20" s="8">
        <v>0.5546</v>
      </c>
      <c r="K20" s="8">
        <v>-0.0024</v>
      </c>
    </row>
    <row r="21" spans="2:11" ht="12.75">
      <c r="B21" s="6" t="s">
        <v>1306</v>
      </c>
      <c r="C21" s="17">
        <v>9902132</v>
      </c>
      <c r="D21" s="6"/>
      <c r="E21" s="6"/>
      <c r="F21" s="6" t="s">
        <v>91</v>
      </c>
      <c r="G21" s="7">
        <v>-24500000</v>
      </c>
      <c r="H21" s="7">
        <v>7.6</v>
      </c>
      <c r="I21" s="7">
        <v>-1862.64</v>
      </c>
      <c r="J21" s="8">
        <v>0.1999</v>
      </c>
      <c r="K21" s="8">
        <v>-0.0009</v>
      </c>
    </row>
    <row r="22" spans="2:11" ht="12.75">
      <c r="B22" s="6" t="s">
        <v>1307</v>
      </c>
      <c r="C22" s="17">
        <v>9902096</v>
      </c>
      <c r="D22" s="6"/>
      <c r="E22" s="6"/>
      <c r="F22" s="6" t="s">
        <v>91</v>
      </c>
      <c r="G22" s="7">
        <v>-412800</v>
      </c>
      <c r="H22" s="7">
        <v>3.96</v>
      </c>
      <c r="I22" s="7">
        <v>-16.36</v>
      </c>
      <c r="J22" s="8">
        <v>0.0018</v>
      </c>
      <c r="K22" s="8">
        <v>0</v>
      </c>
    </row>
    <row r="23" spans="2:11" ht="12.75">
      <c r="B23" s="6" t="s">
        <v>1308</v>
      </c>
      <c r="C23" s="17">
        <v>9902076</v>
      </c>
      <c r="D23" s="6"/>
      <c r="E23" s="6"/>
      <c r="F23" s="6" t="s">
        <v>91</v>
      </c>
      <c r="G23" s="7">
        <v>-21555000</v>
      </c>
      <c r="H23" s="7">
        <v>2.75</v>
      </c>
      <c r="I23" s="7">
        <v>-593.5</v>
      </c>
      <c r="J23" s="8">
        <v>0.0637</v>
      </c>
      <c r="K23" s="8">
        <v>-0.0003</v>
      </c>
    </row>
    <row r="24" spans="2:11" ht="12.75">
      <c r="B24" s="6" t="s">
        <v>1309</v>
      </c>
      <c r="C24" s="17">
        <v>9902228</v>
      </c>
      <c r="D24" s="6"/>
      <c r="E24" s="6"/>
      <c r="F24" s="6" t="s">
        <v>91</v>
      </c>
      <c r="G24" s="7">
        <v>800000</v>
      </c>
      <c r="H24" s="7">
        <v>1.81</v>
      </c>
      <c r="I24" s="7">
        <v>14.51</v>
      </c>
      <c r="J24" s="8">
        <v>-0.0016</v>
      </c>
      <c r="K24" s="8">
        <v>0</v>
      </c>
    </row>
    <row r="25" spans="2:11" ht="12.75">
      <c r="B25" s="13" t="s">
        <v>1310</v>
      </c>
      <c r="C25" s="14"/>
      <c r="D25" s="13"/>
      <c r="E25" s="13"/>
      <c r="F25" s="13"/>
      <c r="G25" s="15">
        <v>0</v>
      </c>
      <c r="I25" s="15">
        <v>0</v>
      </c>
      <c r="J25" s="16">
        <v>0</v>
      </c>
      <c r="K25" s="16">
        <v>0</v>
      </c>
    </row>
    <row r="26" spans="2:11" ht="12.75">
      <c r="B26" s="13" t="s">
        <v>1311</v>
      </c>
      <c r="C26" s="14"/>
      <c r="D26" s="13"/>
      <c r="E26" s="13"/>
      <c r="F26" s="13"/>
      <c r="G26" s="15">
        <v>0</v>
      </c>
      <c r="I26" s="15">
        <v>0</v>
      </c>
      <c r="J26" s="16">
        <v>0</v>
      </c>
      <c r="K26" s="16">
        <v>0</v>
      </c>
    </row>
    <row r="27" spans="2:11" ht="12.75">
      <c r="B27" s="13" t="s">
        <v>1312</v>
      </c>
      <c r="C27" s="14"/>
      <c r="D27" s="13"/>
      <c r="E27" s="13"/>
      <c r="F27" s="13"/>
      <c r="G27" s="15">
        <v>-235000</v>
      </c>
      <c r="I27" s="15">
        <v>1.05</v>
      </c>
      <c r="J27" s="16">
        <v>-0.0001</v>
      </c>
      <c r="K27" s="16">
        <v>0</v>
      </c>
    </row>
    <row r="28" spans="2:11" ht="12.75">
      <c r="B28" s="6" t="s">
        <v>1313</v>
      </c>
      <c r="C28" s="17">
        <v>9902185</v>
      </c>
      <c r="D28" s="6"/>
      <c r="E28" s="6"/>
      <c r="F28" s="6" t="s">
        <v>91</v>
      </c>
      <c r="G28" s="7">
        <v>1015000</v>
      </c>
      <c r="H28" s="7">
        <v>3.38</v>
      </c>
      <c r="I28" s="7">
        <v>34.34</v>
      </c>
      <c r="J28" s="8">
        <v>-0.0037</v>
      </c>
      <c r="K28" s="8">
        <v>0</v>
      </c>
    </row>
    <row r="29" spans="2:11" ht="12.75">
      <c r="B29" s="6" t="s">
        <v>1314</v>
      </c>
      <c r="C29" s="17">
        <v>9902180</v>
      </c>
      <c r="D29" s="6"/>
      <c r="E29" s="6"/>
      <c r="F29" s="6" t="s">
        <v>91</v>
      </c>
      <c r="G29" s="7">
        <v>-1250000</v>
      </c>
      <c r="H29" s="7">
        <v>2.66</v>
      </c>
      <c r="I29" s="7">
        <v>-33.29</v>
      </c>
      <c r="J29" s="8">
        <v>0.0036</v>
      </c>
      <c r="K29" s="8">
        <v>0</v>
      </c>
    </row>
    <row r="30" spans="2:11" ht="12.75">
      <c r="B30" s="3" t="s">
        <v>1315</v>
      </c>
      <c r="C30" s="12"/>
      <c r="D30" s="3"/>
      <c r="E30" s="3"/>
      <c r="F30" s="3"/>
      <c r="G30" s="9">
        <v>0</v>
      </c>
      <c r="I30" s="9">
        <v>0</v>
      </c>
      <c r="J30" s="10">
        <v>0</v>
      </c>
      <c r="K30" s="10">
        <v>0</v>
      </c>
    </row>
    <row r="31" spans="2:11" ht="12.75">
      <c r="B31" s="13" t="s">
        <v>1298</v>
      </c>
      <c r="C31" s="14"/>
      <c r="D31" s="13"/>
      <c r="E31" s="13"/>
      <c r="F31" s="13"/>
      <c r="G31" s="15">
        <v>0</v>
      </c>
      <c r="I31" s="15">
        <v>0</v>
      </c>
      <c r="J31" s="16">
        <v>0</v>
      </c>
      <c r="K31" s="16">
        <v>0</v>
      </c>
    </row>
    <row r="32" spans="2:11" ht="12.75">
      <c r="B32" s="13" t="s">
        <v>1316</v>
      </c>
      <c r="C32" s="14"/>
      <c r="D32" s="13"/>
      <c r="E32" s="13"/>
      <c r="F32" s="13"/>
      <c r="G32" s="15">
        <v>0</v>
      </c>
      <c r="I32" s="15">
        <v>0</v>
      </c>
      <c r="J32" s="16">
        <v>0</v>
      </c>
      <c r="K32" s="16">
        <v>0</v>
      </c>
    </row>
    <row r="33" spans="2:11" ht="12.75">
      <c r="B33" s="13" t="s">
        <v>1311</v>
      </c>
      <c r="C33" s="14"/>
      <c r="D33" s="13"/>
      <c r="E33" s="13"/>
      <c r="F33" s="13"/>
      <c r="G33" s="15">
        <v>0</v>
      </c>
      <c r="I33" s="15">
        <v>0</v>
      </c>
      <c r="J33" s="16">
        <v>0</v>
      </c>
      <c r="K33" s="16">
        <v>0</v>
      </c>
    </row>
    <row r="34" spans="2:11" ht="12.75">
      <c r="B34" s="13" t="s">
        <v>1312</v>
      </c>
      <c r="C34" s="14"/>
      <c r="D34" s="13"/>
      <c r="E34" s="13"/>
      <c r="F34" s="13"/>
      <c r="G34" s="15">
        <v>0</v>
      </c>
      <c r="I34" s="15">
        <v>0</v>
      </c>
      <c r="J34" s="16">
        <v>0</v>
      </c>
      <c r="K34" s="16">
        <v>0</v>
      </c>
    </row>
    <row r="37" spans="2:6" ht="12.75">
      <c r="B37" s="6" t="s">
        <v>101</v>
      </c>
      <c r="C37" s="17"/>
      <c r="D37" s="6"/>
      <c r="E37" s="6"/>
      <c r="F37" s="6"/>
    </row>
    <row r="41" ht="12.75">
      <c r="B41" s="5" t="s">
        <v>73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2"/>
  <sheetViews>
    <sheetView rightToLeft="1" workbookViewId="0" topLeftCell="A1"/>
  </sheetViews>
  <sheetFormatPr defaultColWidth="9.140625" defaultRowHeight="12.75"/>
  <cols>
    <col min="2" max="2" width="62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6.7109375" style="0" customWidth="1"/>
    <col min="12" max="12" width="11.7109375" style="0" customWidth="1"/>
    <col min="13" max="13" width="9.7109375" style="0" customWidth="1"/>
    <col min="14" max="14" width="12.7109375" style="0" customWidth="1"/>
    <col min="15" max="15" width="24.7109375" style="0" customWidth="1"/>
    <col min="16" max="16" width="27.7109375" style="0" customWidth="1"/>
    <col min="17" max="17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1165</v>
      </c>
    </row>
    <row r="7" ht="15.75">
      <c r="B7" s="2" t="s">
        <v>1317</v>
      </c>
    </row>
    <row r="8" spans="2:17" ht="12.75">
      <c r="B8" s="3" t="s">
        <v>75</v>
      </c>
      <c r="C8" s="3" t="s">
        <v>76</v>
      </c>
      <c r="D8" s="3" t="s">
        <v>1154</v>
      </c>
      <c r="E8" s="3" t="s">
        <v>78</v>
      </c>
      <c r="F8" s="3" t="s">
        <v>79</v>
      </c>
      <c r="G8" s="3" t="s">
        <v>105</v>
      </c>
      <c r="H8" s="3" t="s">
        <v>106</v>
      </c>
      <c r="I8" s="3" t="s">
        <v>80</v>
      </c>
      <c r="J8" s="3" t="s">
        <v>81</v>
      </c>
      <c r="K8" s="3" t="s">
        <v>82</v>
      </c>
      <c r="L8" s="3" t="s">
        <v>107</v>
      </c>
      <c r="M8" s="3" t="s">
        <v>42</v>
      </c>
      <c r="N8" s="3" t="s">
        <v>1166</v>
      </c>
      <c r="O8" s="3" t="s">
        <v>109</v>
      </c>
      <c r="P8" s="3" t="s">
        <v>110</v>
      </c>
      <c r="Q8" s="3" t="s">
        <v>85</v>
      </c>
    </row>
    <row r="9" spans="2:17" ht="12.75">
      <c r="B9" s="4"/>
      <c r="C9" s="4"/>
      <c r="D9" s="4"/>
      <c r="E9" s="4"/>
      <c r="F9" s="4"/>
      <c r="G9" s="4" t="s">
        <v>111</v>
      </c>
      <c r="H9" s="4" t="s">
        <v>112</v>
      </c>
      <c r="I9" s="4"/>
      <c r="J9" s="4" t="s">
        <v>86</v>
      </c>
      <c r="K9" s="4" t="s">
        <v>86</v>
      </c>
      <c r="L9" s="4" t="s">
        <v>113</v>
      </c>
      <c r="M9" s="4" t="s">
        <v>114</v>
      </c>
      <c r="N9" s="4" t="s">
        <v>87</v>
      </c>
      <c r="O9" s="4" t="s">
        <v>86</v>
      </c>
      <c r="P9" s="4" t="s">
        <v>86</v>
      </c>
      <c r="Q9" s="4" t="s">
        <v>86</v>
      </c>
    </row>
    <row r="11" spans="2:17" ht="12.75">
      <c r="B11" s="3" t="s">
        <v>1318</v>
      </c>
      <c r="C11" s="12"/>
      <c r="D11" s="3"/>
      <c r="E11" s="3"/>
      <c r="F11" s="3"/>
      <c r="G11" s="3"/>
      <c r="I11" s="3"/>
      <c r="L11" s="9">
        <v>0</v>
      </c>
      <c r="N11" s="9">
        <v>0</v>
      </c>
      <c r="P11" s="10">
        <v>0</v>
      </c>
      <c r="Q11" s="10">
        <v>0</v>
      </c>
    </row>
    <row r="12" spans="2:17" ht="12.75">
      <c r="B12" s="3" t="s">
        <v>1319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 ht="12.75">
      <c r="B13" s="13" t="s">
        <v>1157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 ht="12.75">
      <c r="B14" s="13" t="s">
        <v>1158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 ht="12.75">
      <c r="B15" s="13" t="s">
        <v>1160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 ht="12.75">
      <c r="B16" s="13" t="s">
        <v>1161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 ht="12.75">
      <c r="B17" s="13" t="s">
        <v>1162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 ht="12.75">
      <c r="B18" s="13" t="s">
        <v>1163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 ht="12.75">
      <c r="B19" s="3" t="s">
        <v>1320</v>
      </c>
      <c r="C19" s="12"/>
      <c r="D19" s="3"/>
      <c r="E19" s="3"/>
      <c r="F19" s="3"/>
      <c r="G19" s="3"/>
      <c r="I19" s="3"/>
      <c r="L19" s="9">
        <v>0</v>
      </c>
      <c r="N19" s="9">
        <v>0</v>
      </c>
      <c r="P19" s="10">
        <v>0</v>
      </c>
      <c r="Q19" s="10">
        <v>0</v>
      </c>
    </row>
    <row r="20" spans="2:17" ht="12.75">
      <c r="B20" s="13" t="s">
        <v>1157</v>
      </c>
      <c r="C20" s="14"/>
      <c r="D20" s="13"/>
      <c r="E20" s="13"/>
      <c r="F20" s="13"/>
      <c r="G20" s="13"/>
      <c r="I20" s="13"/>
      <c r="L20" s="15">
        <v>0</v>
      </c>
      <c r="N20" s="15">
        <v>0</v>
      </c>
      <c r="P20" s="16">
        <v>0</v>
      </c>
      <c r="Q20" s="16">
        <v>0</v>
      </c>
    </row>
    <row r="21" spans="2:17" ht="12.75">
      <c r="B21" s="13" t="s">
        <v>1158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 ht="12.75">
      <c r="B22" s="13" t="s">
        <v>1160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 ht="12.75">
      <c r="B23" s="13" t="s">
        <v>1161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 ht="12.75">
      <c r="B24" s="13" t="s">
        <v>1162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 ht="12.75">
      <c r="B25" s="13" t="s">
        <v>1163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8" spans="2:9" ht="12.75">
      <c r="B28" s="6" t="s">
        <v>101</v>
      </c>
      <c r="C28" s="17"/>
      <c r="D28" s="6"/>
      <c r="E28" s="6"/>
      <c r="F28" s="6"/>
      <c r="G28" s="6"/>
      <c r="I28" s="6"/>
    </row>
    <row r="32" ht="12.75">
      <c r="B32" s="5" t="s">
        <v>73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3"/>
  <sheetViews>
    <sheetView rightToLeft="1" workbookViewId="0" topLeftCell="A1">
      <selection activeCell="F16" sqref="F16"/>
    </sheetView>
  </sheetViews>
  <sheetFormatPr defaultColWidth="9.140625" defaultRowHeight="12.75"/>
  <cols>
    <col min="2" max="2" width="57.7109375" style="0" customWidth="1"/>
    <col min="3" max="3" width="20.7109375" style="0" customWidth="1"/>
    <col min="4" max="4" width="12.7109375" style="0" customWidth="1"/>
    <col min="5" max="5" width="13.7109375" style="0" customWidth="1"/>
    <col min="6" max="6" width="8.7109375" style="0" customWidth="1"/>
    <col min="7" max="7" width="14.7109375" style="0" customWidth="1"/>
    <col min="8" max="8" width="10.7109375" style="0" customWidth="1"/>
    <col min="9" max="9" width="6.7109375" style="0" customWidth="1"/>
    <col min="10" max="10" width="11.7109375" style="0" customWidth="1"/>
    <col min="11" max="11" width="14.7109375" style="0" customWidth="1"/>
    <col min="12" max="12" width="16.7109375" style="0" customWidth="1"/>
    <col min="13" max="13" width="13.7109375" style="0" customWidth="1"/>
    <col min="14" max="14" width="9.7109375" style="0" customWidth="1"/>
    <col min="15" max="15" width="12.7109375" style="0" customWidth="1"/>
    <col min="16" max="16" width="27.7109375" style="0" customWidth="1"/>
    <col min="17" max="17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1321</v>
      </c>
    </row>
    <row r="7" spans="2:17" ht="12.75">
      <c r="B7" s="3" t="s">
        <v>75</v>
      </c>
      <c r="C7" s="3" t="s">
        <v>1322</v>
      </c>
      <c r="D7" s="3" t="s">
        <v>76</v>
      </c>
      <c r="E7" s="3" t="s">
        <v>77</v>
      </c>
      <c r="F7" s="3" t="s">
        <v>78</v>
      </c>
      <c r="G7" s="3" t="s">
        <v>105</v>
      </c>
      <c r="H7" s="3" t="s">
        <v>79</v>
      </c>
      <c r="I7" s="3" t="s">
        <v>106</v>
      </c>
      <c r="J7" s="3" t="s">
        <v>80</v>
      </c>
      <c r="K7" s="3" t="s">
        <v>81</v>
      </c>
      <c r="L7" s="3" t="s">
        <v>82</v>
      </c>
      <c r="M7" s="3" t="s">
        <v>107</v>
      </c>
      <c r="N7" s="3" t="s">
        <v>42</v>
      </c>
      <c r="O7" s="3" t="s">
        <v>1166</v>
      </c>
      <c r="P7" s="3" t="s">
        <v>110</v>
      </c>
      <c r="Q7" s="3" t="s">
        <v>85</v>
      </c>
    </row>
    <row r="8" spans="2:17" ht="12.75">
      <c r="B8" s="4"/>
      <c r="C8" s="4"/>
      <c r="D8" s="4"/>
      <c r="E8" s="4"/>
      <c r="F8" s="4"/>
      <c r="G8" s="4" t="s">
        <v>111</v>
      </c>
      <c r="H8" s="4"/>
      <c r="I8" s="4" t="s">
        <v>112</v>
      </c>
      <c r="J8" s="4"/>
      <c r="K8" s="4" t="s">
        <v>86</v>
      </c>
      <c r="L8" s="4" t="s">
        <v>86</v>
      </c>
      <c r="M8" s="4" t="s">
        <v>113</v>
      </c>
      <c r="N8" s="4" t="s">
        <v>114</v>
      </c>
      <c r="O8" s="4" t="s">
        <v>87</v>
      </c>
      <c r="P8" s="4" t="s">
        <v>86</v>
      </c>
      <c r="Q8" s="4" t="s">
        <v>86</v>
      </c>
    </row>
    <row r="10" spans="2:17" ht="12.75">
      <c r="B10" s="3" t="s">
        <v>1323</v>
      </c>
      <c r="C10" s="3"/>
      <c r="D10" s="12"/>
      <c r="E10" s="3"/>
      <c r="F10" s="3"/>
      <c r="G10" s="3"/>
      <c r="H10" s="3"/>
      <c r="J10" s="3"/>
      <c r="L10" s="10">
        <v>0</v>
      </c>
      <c r="M10" s="9">
        <v>608916</v>
      </c>
      <c r="O10" s="9">
        <v>608.92</v>
      </c>
      <c r="P10" s="10">
        <v>1</v>
      </c>
      <c r="Q10" s="10">
        <v>0.0003</v>
      </c>
    </row>
    <row r="11" spans="2:17" ht="12.75">
      <c r="B11" s="3" t="s">
        <v>1324</v>
      </c>
      <c r="C11" s="3"/>
      <c r="D11" s="12"/>
      <c r="E11" s="3"/>
      <c r="F11" s="3"/>
      <c r="G11" s="3"/>
      <c r="H11" s="3"/>
      <c r="J11" s="3"/>
      <c r="L11" s="10">
        <v>0</v>
      </c>
      <c r="M11" s="9">
        <v>608916</v>
      </c>
      <c r="O11" s="9">
        <v>608.92</v>
      </c>
      <c r="P11" s="10">
        <v>1</v>
      </c>
      <c r="Q11" s="10">
        <v>0.0003</v>
      </c>
    </row>
    <row r="12" spans="2:17" ht="12.75">
      <c r="B12" s="13" t="s">
        <v>1325</v>
      </c>
      <c r="C12" s="13"/>
      <c r="D12" s="14"/>
      <c r="E12" s="13"/>
      <c r="F12" s="13"/>
      <c r="G12" s="13"/>
      <c r="H12" s="13"/>
      <c r="J12" s="13"/>
      <c r="M12" s="15">
        <v>0</v>
      </c>
      <c r="O12" s="15">
        <v>0</v>
      </c>
      <c r="P12" s="16">
        <v>0</v>
      </c>
      <c r="Q12" s="16">
        <v>0</v>
      </c>
    </row>
    <row r="13" spans="2:17" ht="12.75">
      <c r="B13" s="13" t="s">
        <v>1326</v>
      </c>
      <c r="C13" s="13"/>
      <c r="D13" s="14"/>
      <c r="E13" s="13"/>
      <c r="F13" s="13"/>
      <c r="G13" s="13"/>
      <c r="H13" s="13"/>
      <c r="J13" s="13"/>
      <c r="M13" s="15">
        <v>0</v>
      </c>
      <c r="O13" s="15">
        <v>0</v>
      </c>
      <c r="P13" s="16">
        <v>0</v>
      </c>
      <c r="Q13" s="16">
        <v>0</v>
      </c>
    </row>
    <row r="14" spans="2:17" ht="12.75">
      <c r="B14" s="13" t="s">
        <v>1327</v>
      </c>
      <c r="C14" s="13"/>
      <c r="D14" s="14"/>
      <c r="E14" s="13"/>
      <c r="F14" s="13"/>
      <c r="G14" s="13"/>
      <c r="H14" s="13"/>
      <c r="J14" s="13"/>
      <c r="M14" s="15">
        <v>0</v>
      </c>
      <c r="O14" s="15">
        <v>0</v>
      </c>
      <c r="P14" s="16">
        <v>0</v>
      </c>
      <c r="Q14" s="16">
        <v>0</v>
      </c>
    </row>
    <row r="15" spans="2:17" ht="12.75">
      <c r="B15" s="13" t="s">
        <v>1328</v>
      </c>
      <c r="C15" s="13"/>
      <c r="D15" s="14"/>
      <c r="E15" s="13"/>
      <c r="F15" s="13"/>
      <c r="G15" s="13"/>
      <c r="H15" s="13"/>
      <c r="J15" s="13"/>
      <c r="L15" s="16">
        <v>0</v>
      </c>
      <c r="M15" s="15">
        <v>608916</v>
      </c>
      <c r="O15" s="15">
        <v>608.92</v>
      </c>
      <c r="P15" s="16">
        <v>1</v>
      </c>
      <c r="Q15" s="16">
        <v>0.0003</v>
      </c>
    </row>
    <row r="16" spans="2:17" ht="12.75">
      <c r="B16" s="6" t="s">
        <v>1329</v>
      </c>
      <c r="C16" s="6" t="s">
        <v>1330</v>
      </c>
      <c r="D16" s="17">
        <v>222272433</v>
      </c>
      <c r="E16" s="6"/>
      <c r="F16" s="6"/>
      <c r="G16" s="6" t="s">
        <v>1331</v>
      </c>
      <c r="H16" s="6"/>
      <c r="J16" s="6" t="s">
        <v>91</v>
      </c>
      <c r="M16" s="7">
        <v>608916</v>
      </c>
      <c r="N16" s="7">
        <v>100</v>
      </c>
      <c r="O16" s="7">
        <v>608.92</v>
      </c>
      <c r="P16" s="8">
        <v>1</v>
      </c>
      <c r="Q16" s="8">
        <v>0.0003</v>
      </c>
    </row>
    <row r="17" spans="2:17" ht="12.75">
      <c r="B17" s="13" t="s">
        <v>1332</v>
      </c>
      <c r="C17" s="13"/>
      <c r="D17" s="14"/>
      <c r="E17" s="13"/>
      <c r="F17" s="13"/>
      <c r="G17" s="13"/>
      <c r="H17" s="13"/>
      <c r="J17" s="13"/>
      <c r="M17" s="15">
        <v>0</v>
      </c>
      <c r="O17" s="15">
        <v>0</v>
      </c>
      <c r="P17" s="16">
        <v>0</v>
      </c>
      <c r="Q17" s="16">
        <v>0</v>
      </c>
    </row>
    <row r="18" spans="2:17" ht="12.75">
      <c r="B18" s="13" t="s">
        <v>1333</v>
      </c>
      <c r="C18" s="13"/>
      <c r="D18" s="14"/>
      <c r="E18" s="13"/>
      <c r="F18" s="13"/>
      <c r="G18" s="13"/>
      <c r="H18" s="13"/>
      <c r="J18" s="13"/>
      <c r="M18" s="15">
        <v>0</v>
      </c>
      <c r="O18" s="15">
        <v>0</v>
      </c>
      <c r="P18" s="16">
        <v>0</v>
      </c>
      <c r="Q18" s="16">
        <v>0</v>
      </c>
    </row>
    <row r="19" spans="2:17" ht="12.75">
      <c r="B19" s="13" t="s">
        <v>1334</v>
      </c>
      <c r="C19" s="13"/>
      <c r="D19" s="14"/>
      <c r="E19" s="13"/>
      <c r="F19" s="13"/>
      <c r="G19" s="13"/>
      <c r="H19" s="13"/>
      <c r="J19" s="13"/>
      <c r="M19" s="15">
        <v>0</v>
      </c>
      <c r="O19" s="15">
        <v>0</v>
      </c>
      <c r="P19" s="16">
        <v>0</v>
      </c>
      <c r="Q19" s="16">
        <v>0</v>
      </c>
    </row>
    <row r="20" spans="2:17" ht="12.75">
      <c r="B20" s="13" t="s">
        <v>1335</v>
      </c>
      <c r="C20" s="13"/>
      <c r="D20" s="14"/>
      <c r="E20" s="13"/>
      <c r="F20" s="13"/>
      <c r="G20" s="13"/>
      <c r="H20" s="13"/>
      <c r="J20" s="13"/>
      <c r="M20" s="15">
        <v>0</v>
      </c>
      <c r="O20" s="15">
        <v>0</v>
      </c>
      <c r="P20" s="16">
        <v>0</v>
      </c>
      <c r="Q20" s="16">
        <v>0</v>
      </c>
    </row>
    <row r="21" spans="2:17" ht="12.75">
      <c r="B21" s="13" t="s">
        <v>1336</v>
      </c>
      <c r="C21" s="13"/>
      <c r="D21" s="14"/>
      <c r="E21" s="13"/>
      <c r="F21" s="13"/>
      <c r="G21" s="13"/>
      <c r="H21" s="13"/>
      <c r="J21" s="13"/>
      <c r="M21" s="15">
        <v>0</v>
      </c>
      <c r="O21" s="15">
        <v>0</v>
      </c>
      <c r="P21" s="16">
        <v>0</v>
      </c>
      <c r="Q21" s="16">
        <v>0</v>
      </c>
    </row>
    <row r="22" spans="2:17" ht="12.75">
      <c r="B22" s="3" t="s">
        <v>1337</v>
      </c>
      <c r="C22" s="3"/>
      <c r="D22" s="12"/>
      <c r="E22" s="3"/>
      <c r="F22" s="3"/>
      <c r="G22" s="3"/>
      <c r="H22" s="3"/>
      <c r="J22" s="3"/>
      <c r="M22" s="9">
        <v>0</v>
      </c>
      <c r="O22" s="9">
        <v>0</v>
      </c>
      <c r="P22" s="10">
        <v>0</v>
      </c>
      <c r="Q22" s="10">
        <v>0</v>
      </c>
    </row>
    <row r="23" spans="2:17" ht="12.75">
      <c r="B23" s="13" t="s">
        <v>1338</v>
      </c>
      <c r="C23" s="13"/>
      <c r="D23" s="14"/>
      <c r="E23" s="13"/>
      <c r="F23" s="13"/>
      <c r="G23" s="13"/>
      <c r="H23" s="13"/>
      <c r="J23" s="13"/>
      <c r="M23" s="15">
        <v>0</v>
      </c>
      <c r="O23" s="15">
        <v>0</v>
      </c>
      <c r="P23" s="16">
        <v>0</v>
      </c>
      <c r="Q23" s="16">
        <v>0</v>
      </c>
    </row>
    <row r="24" spans="2:17" ht="12.75">
      <c r="B24" s="13" t="s">
        <v>1339</v>
      </c>
      <c r="C24" s="13"/>
      <c r="D24" s="14"/>
      <c r="E24" s="13"/>
      <c r="F24" s="13"/>
      <c r="G24" s="13"/>
      <c r="H24" s="13"/>
      <c r="J24" s="13"/>
      <c r="M24" s="15">
        <v>0</v>
      </c>
      <c r="O24" s="15">
        <v>0</v>
      </c>
      <c r="P24" s="16">
        <v>0</v>
      </c>
      <c r="Q24" s="16">
        <v>0</v>
      </c>
    </row>
    <row r="25" spans="2:17" ht="12.75">
      <c r="B25" s="13" t="s">
        <v>1340</v>
      </c>
      <c r="C25" s="13"/>
      <c r="D25" s="14"/>
      <c r="E25" s="13"/>
      <c r="F25" s="13"/>
      <c r="G25" s="13"/>
      <c r="H25" s="13"/>
      <c r="J25" s="13"/>
      <c r="M25" s="15">
        <v>0</v>
      </c>
      <c r="O25" s="15">
        <v>0</v>
      </c>
      <c r="P25" s="16">
        <v>0</v>
      </c>
      <c r="Q25" s="16">
        <v>0</v>
      </c>
    </row>
    <row r="26" spans="2:17" ht="12.75">
      <c r="B26" s="13" t="s">
        <v>1341</v>
      </c>
      <c r="C26" s="13"/>
      <c r="D26" s="14"/>
      <c r="E26" s="13"/>
      <c r="F26" s="13"/>
      <c r="G26" s="13"/>
      <c r="H26" s="13"/>
      <c r="J26" s="13"/>
      <c r="M26" s="15">
        <v>0</v>
      </c>
      <c r="O26" s="15">
        <v>0</v>
      </c>
      <c r="P26" s="16">
        <v>0</v>
      </c>
      <c r="Q26" s="16">
        <v>0</v>
      </c>
    </row>
    <row r="29" spans="2:10" ht="12.75">
      <c r="B29" s="6" t="s">
        <v>101</v>
      </c>
      <c r="C29" s="6"/>
      <c r="D29" s="17"/>
      <c r="E29" s="6"/>
      <c r="F29" s="6"/>
      <c r="G29" s="6"/>
      <c r="H29" s="6"/>
      <c r="J29" s="6"/>
    </row>
    <row r="33" ht="12.75">
      <c r="B33" s="5" t="s">
        <v>73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6"/>
  <sheetViews>
    <sheetView rightToLeft="1" workbookViewId="0" topLeftCell="A1">
      <selection activeCell="I13" sqref="I13"/>
    </sheetView>
  </sheetViews>
  <sheetFormatPr defaultColWidth="9.140625" defaultRowHeight="12.75"/>
  <cols>
    <col min="2" max="2" width="27.7109375" style="0" customWidth="1"/>
    <col min="3" max="3" width="12.7109375" style="0" customWidth="1"/>
    <col min="4" max="4" width="13.7109375" style="0" customWidth="1"/>
    <col min="5" max="5" width="9.7109375" style="0" customWidth="1"/>
    <col min="6" max="6" width="12.7109375" style="0" customWidth="1"/>
    <col min="7" max="7" width="6.7109375" style="0" customWidth="1"/>
    <col min="8" max="8" width="11.7109375" style="0" customWidth="1"/>
    <col min="9" max="9" width="14.7109375" style="0" customWidth="1"/>
    <col min="10" max="10" width="16.7109375" style="0" customWidth="1"/>
    <col min="11" max="11" width="15.7109375" style="0" customWidth="1"/>
    <col min="12" max="12" width="9.7109375" style="0" customWidth="1"/>
    <col min="13" max="13" width="12.7109375" style="0" customWidth="1"/>
    <col min="14" max="14" width="27.7109375" style="0" customWidth="1"/>
    <col min="15" max="15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1342</v>
      </c>
    </row>
    <row r="7" spans="2:15" ht="12.75">
      <c r="B7" s="3" t="s">
        <v>75</v>
      </c>
      <c r="C7" s="3" t="s">
        <v>76</v>
      </c>
      <c r="D7" s="3" t="s">
        <v>77</v>
      </c>
      <c r="E7" s="3" t="s">
        <v>78</v>
      </c>
      <c r="F7" s="3" t="s">
        <v>79</v>
      </c>
      <c r="G7" s="3" t="s">
        <v>106</v>
      </c>
      <c r="H7" s="3" t="s">
        <v>80</v>
      </c>
      <c r="I7" s="3" t="s">
        <v>81</v>
      </c>
      <c r="J7" s="3" t="s">
        <v>82</v>
      </c>
      <c r="K7" s="3" t="s">
        <v>107</v>
      </c>
      <c r="L7" s="3" t="s">
        <v>42</v>
      </c>
      <c r="M7" s="3" t="s">
        <v>1166</v>
      </c>
      <c r="N7" s="3" t="s">
        <v>110</v>
      </c>
      <c r="O7" s="3" t="s">
        <v>85</v>
      </c>
    </row>
    <row r="8" spans="2:15" ht="12.75">
      <c r="B8" s="4"/>
      <c r="C8" s="4"/>
      <c r="D8" s="4"/>
      <c r="E8" s="4"/>
      <c r="F8" s="4"/>
      <c r="G8" s="4" t="s">
        <v>112</v>
      </c>
      <c r="H8" s="4"/>
      <c r="I8" s="4" t="s">
        <v>86</v>
      </c>
      <c r="J8" s="4" t="s">
        <v>86</v>
      </c>
      <c r="K8" s="4" t="s">
        <v>113</v>
      </c>
      <c r="L8" s="4" t="s">
        <v>114</v>
      </c>
      <c r="M8" s="4" t="s">
        <v>87</v>
      </c>
      <c r="N8" s="4" t="s">
        <v>86</v>
      </c>
      <c r="O8" s="4" t="s">
        <v>86</v>
      </c>
    </row>
    <row r="10" spans="2:15" ht="12.75">
      <c r="B10" s="3" t="s">
        <v>1343</v>
      </c>
      <c r="C10" s="12"/>
      <c r="D10" s="3"/>
      <c r="E10" s="3"/>
      <c r="F10" s="3"/>
      <c r="G10" s="12">
        <v>0.72</v>
      </c>
      <c r="H10" s="3"/>
      <c r="J10" s="10">
        <v>0.0041</v>
      </c>
      <c r="K10" s="9">
        <v>1333333.71</v>
      </c>
      <c r="M10" s="9">
        <v>1729.73</v>
      </c>
      <c r="N10" s="10">
        <v>1</v>
      </c>
      <c r="O10" s="10">
        <v>0.0008</v>
      </c>
    </row>
    <row r="11" spans="2:15" ht="12.75">
      <c r="B11" s="3" t="s">
        <v>1344</v>
      </c>
      <c r="C11" s="12"/>
      <c r="D11" s="3"/>
      <c r="E11" s="3"/>
      <c r="F11" s="3"/>
      <c r="G11" s="12">
        <v>0.72</v>
      </c>
      <c r="H11" s="3"/>
      <c r="J11" s="10">
        <v>0.0041</v>
      </c>
      <c r="K11" s="9">
        <v>1333333.71</v>
      </c>
      <c r="M11" s="9">
        <v>1729.73</v>
      </c>
      <c r="N11" s="10">
        <v>1</v>
      </c>
      <c r="O11" s="10">
        <v>0.0008</v>
      </c>
    </row>
    <row r="12" spans="2:15" ht="12.75">
      <c r="B12" s="13" t="s">
        <v>1345</v>
      </c>
      <c r="C12" s="14"/>
      <c r="D12" s="13"/>
      <c r="E12" s="13"/>
      <c r="F12" s="13"/>
      <c r="G12" s="14">
        <v>0.72</v>
      </c>
      <c r="H12" s="13"/>
      <c r="J12" s="16">
        <v>0.0041</v>
      </c>
      <c r="K12" s="15">
        <v>1333333.71</v>
      </c>
      <c r="M12" s="15">
        <v>1729.73</v>
      </c>
      <c r="N12" s="16">
        <v>1</v>
      </c>
      <c r="O12" s="16">
        <v>0.0008</v>
      </c>
    </row>
    <row r="13" spans="2:15" ht="12.75">
      <c r="B13" s="6" t="s">
        <v>1346</v>
      </c>
      <c r="C13" s="17">
        <v>6396485</v>
      </c>
      <c r="D13" s="18">
        <v>520019753</v>
      </c>
      <c r="E13" s="6" t="s">
        <v>224</v>
      </c>
      <c r="F13" s="6" t="s">
        <v>171</v>
      </c>
      <c r="G13" s="17">
        <v>0.72</v>
      </c>
      <c r="H13" s="6" t="s">
        <v>91</v>
      </c>
      <c r="I13" s="8">
        <v>0.055</v>
      </c>
      <c r="J13" s="8">
        <v>0.0041</v>
      </c>
      <c r="K13" s="7">
        <v>1333333.71</v>
      </c>
      <c r="L13" s="7">
        <v>129.73</v>
      </c>
      <c r="M13" s="7">
        <v>1729.73</v>
      </c>
      <c r="N13" s="8">
        <v>1</v>
      </c>
      <c r="O13" s="8">
        <v>0.0008</v>
      </c>
    </row>
    <row r="14" spans="2:15" ht="12.75">
      <c r="B14" s="13" t="s">
        <v>1347</v>
      </c>
      <c r="C14" s="14"/>
      <c r="D14" s="13"/>
      <c r="E14" s="13"/>
      <c r="F14" s="13"/>
      <c r="H14" s="13"/>
      <c r="K14" s="15">
        <v>0</v>
      </c>
      <c r="M14" s="15">
        <v>0</v>
      </c>
      <c r="N14" s="16">
        <v>0</v>
      </c>
      <c r="O14" s="16">
        <v>0</v>
      </c>
    </row>
    <row r="15" spans="2:15" ht="12.75">
      <c r="B15" s="13" t="s">
        <v>1348</v>
      </c>
      <c r="C15" s="14"/>
      <c r="D15" s="13"/>
      <c r="E15" s="13"/>
      <c r="F15" s="13"/>
      <c r="H15" s="13"/>
      <c r="K15" s="15">
        <v>0</v>
      </c>
      <c r="M15" s="15">
        <v>0</v>
      </c>
      <c r="N15" s="16">
        <v>0</v>
      </c>
      <c r="O15" s="16">
        <v>0</v>
      </c>
    </row>
    <row r="16" spans="2:15" ht="12.75">
      <c r="B16" s="13" t="s">
        <v>1349</v>
      </c>
      <c r="C16" s="14"/>
      <c r="D16" s="13"/>
      <c r="E16" s="13"/>
      <c r="F16" s="13"/>
      <c r="H16" s="13"/>
      <c r="K16" s="15">
        <v>0</v>
      </c>
      <c r="M16" s="15">
        <v>0</v>
      </c>
      <c r="N16" s="16">
        <v>0</v>
      </c>
      <c r="O16" s="16">
        <v>0</v>
      </c>
    </row>
    <row r="17" spans="2:15" ht="12.75">
      <c r="B17" s="13" t="s">
        <v>1350</v>
      </c>
      <c r="C17" s="14"/>
      <c r="D17" s="13"/>
      <c r="E17" s="13"/>
      <c r="F17" s="13"/>
      <c r="H17" s="13"/>
      <c r="K17" s="15">
        <v>0</v>
      </c>
      <c r="M17" s="15">
        <v>0</v>
      </c>
      <c r="N17" s="16">
        <v>0</v>
      </c>
      <c r="O17" s="16">
        <v>0</v>
      </c>
    </row>
    <row r="18" spans="2:15" ht="12.75">
      <c r="B18" s="3" t="s">
        <v>1351</v>
      </c>
      <c r="C18" s="12"/>
      <c r="D18" s="3"/>
      <c r="E18" s="3"/>
      <c r="F18" s="3"/>
      <c r="H18" s="3"/>
      <c r="K18" s="9">
        <v>0</v>
      </c>
      <c r="M18" s="9">
        <v>0</v>
      </c>
      <c r="N18" s="10">
        <v>0</v>
      </c>
      <c r="O18" s="10">
        <v>0</v>
      </c>
    </row>
    <row r="19" spans="2:15" ht="12.75">
      <c r="B19" s="13" t="s">
        <v>1351</v>
      </c>
      <c r="C19" s="14"/>
      <c r="D19" s="13"/>
      <c r="E19" s="13"/>
      <c r="F19" s="13"/>
      <c r="H19" s="13"/>
      <c r="K19" s="15">
        <v>0</v>
      </c>
      <c r="M19" s="15">
        <v>0</v>
      </c>
      <c r="N19" s="16">
        <v>0</v>
      </c>
      <c r="O19" s="16">
        <v>0</v>
      </c>
    </row>
    <row r="22" spans="2:8" ht="12.75">
      <c r="B22" s="6" t="s">
        <v>101</v>
      </c>
      <c r="C22" s="17"/>
      <c r="D22" s="6"/>
      <c r="E22" s="6"/>
      <c r="F22" s="6"/>
      <c r="H22" s="6"/>
    </row>
    <row r="26" ht="12.75">
      <c r="B26" s="5" t="s">
        <v>73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rightToLeft="1" workbookViewId="0" topLeftCell="A1"/>
  </sheetViews>
  <sheetFormatPr defaultColWidth="9.140625" defaultRowHeight="12.75"/>
  <cols>
    <col min="2" max="2" width="31.7109375" style="0" customWidth="1"/>
    <col min="3" max="3" width="21.7109375" style="0" customWidth="1"/>
    <col min="4" max="4" width="12.7109375" style="0" customWidth="1"/>
    <col min="5" max="5" width="30.7109375" style="0" customWidth="1"/>
    <col min="6" max="6" width="11.7109375" style="0" customWidth="1"/>
    <col min="7" max="7" width="14.7109375" style="0" customWidth="1"/>
    <col min="8" max="8" width="27.7109375" style="0" customWidth="1"/>
    <col min="9" max="9" width="20.7109375" style="0" customWidth="1"/>
    <col min="10" max="10" width="13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1352</v>
      </c>
    </row>
    <row r="7" spans="2:10" ht="12.75">
      <c r="B7" s="3" t="s">
        <v>75</v>
      </c>
      <c r="C7" s="3" t="s">
        <v>1353</v>
      </c>
      <c r="D7" s="3" t="s">
        <v>1354</v>
      </c>
      <c r="E7" s="3" t="s">
        <v>1355</v>
      </c>
      <c r="F7" s="3" t="s">
        <v>80</v>
      </c>
      <c r="G7" s="3" t="s">
        <v>1356</v>
      </c>
      <c r="H7" s="3" t="s">
        <v>110</v>
      </c>
      <c r="I7" s="3" t="s">
        <v>85</v>
      </c>
      <c r="J7" s="3" t="s">
        <v>1357</v>
      </c>
    </row>
    <row r="8" spans="2:10" ht="12.75">
      <c r="B8" s="4"/>
      <c r="C8" s="4"/>
      <c r="D8" s="4"/>
      <c r="E8" s="4" t="s">
        <v>112</v>
      </c>
      <c r="F8" s="4"/>
      <c r="G8" s="4" t="s">
        <v>87</v>
      </c>
      <c r="H8" s="4" t="s">
        <v>86</v>
      </c>
      <c r="I8" s="4" t="s">
        <v>86</v>
      </c>
      <c r="J8" s="4"/>
    </row>
    <row r="10" spans="2:10" ht="12.75">
      <c r="B10" s="3" t="s">
        <v>1358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 ht="12.75">
      <c r="B11" s="3" t="s">
        <v>1359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 ht="12.75">
      <c r="B12" s="13" t="s">
        <v>1360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 ht="12.75">
      <c r="B13" s="13" t="s">
        <v>1361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 ht="12.75">
      <c r="B14" s="3" t="s">
        <v>1362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 ht="12.75">
      <c r="B15" s="13" t="s">
        <v>1363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 ht="12.75">
      <c r="B16" s="13" t="s">
        <v>1364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 ht="12.75">
      <c r="B19" s="6" t="s">
        <v>101</v>
      </c>
      <c r="C19" s="6"/>
      <c r="D19" s="6"/>
      <c r="F19" s="6"/>
      <c r="J19" s="6"/>
    </row>
    <row r="23" ht="12.75">
      <c r="B23" s="5" t="s">
        <v>73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rightToLeft="1" workbookViewId="0" topLeftCell="A1"/>
  </sheetViews>
  <sheetFormatPr defaultColWidth="9.140625" defaultRowHeight="12.75"/>
  <cols>
    <col min="2" max="2" width="28.7109375" style="0" customWidth="1"/>
    <col min="3" max="3" width="13.7109375" style="0" customWidth="1"/>
    <col min="4" max="4" width="8.7109375" style="0" customWidth="1"/>
    <col min="5" max="5" width="10.7109375" style="0" customWidth="1"/>
    <col min="6" max="6" width="11.7109375" style="0" customWidth="1"/>
    <col min="7" max="7" width="14.7109375" style="0" customWidth="1"/>
    <col min="8" max="8" width="16.7109375" style="0" customWidth="1"/>
    <col min="9" max="9" width="12.7109375" style="0" customWidth="1"/>
    <col min="10" max="10" width="27.7109375" style="0" customWidth="1"/>
    <col min="11" max="11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1365</v>
      </c>
    </row>
    <row r="7" spans="2:11" ht="12.75">
      <c r="B7" s="3" t="s">
        <v>75</v>
      </c>
      <c r="C7" s="3" t="s">
        <v>77</v>
      </c>
      <c r="D7" s="3" t="s">
        <v>78</v>
      </c>
      <c r="E7" s="3" t="s">
        <v>79</v>
      </c>
      <c r="F7" s="3" t="s">
        <v>80</v>
      </c>
      <c r="G7" s="3" t="s">
        <v>81</v>
      </c>
      <c r="H7" s="3" t="s">
        <v>82</v>
      </c>
      <c r="I7" s="3" t="s">
        <v>1166</v>
      </c>
      <c r="J7" s="3" t="s">
        <v>110</v>
      </c>
      <c r="K7" s="3" t="s">
        <v>85</v>
      </c>
    </row>
    <row r="8" spans="2:11" ht="12.75">
      <c r="B8" s="4"/>
      <c r="C8" s="4"/>
      <c r="D8" s="4"/>
      <c r="E8" s="4"/>
      <c r="F8" s="4"/>
      <c r="G8" s="4" t="s">
        <v>86</v>
      </c>
      <c r="H8" s="4" t="s">
        <v>86</v>
      </c>
      <c r="I8" s="4" t="s">
        <v>87</v>
      </c>
      <c r="J8" s="4" t="s">
        <v>86</v>
      </c>
      <c r="K8" s="4" t="s">
        <v>86</v>
      </c>
    </row>
    <row r="10" spans="2:11" ht="12.75">
      <c r="B10" s="3" t="s">
        <v>1366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 ht="12.75">
      <c r="B11" s="3" t="s">
        <v>1367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 ht="12.75">
      <c r="B12" s="13" t="s">
        <v>1368</v>
      </c>
      <c r="C12" s="13"/>
      <c r="D12" s="13"/>
      <c r="E12" s="13"/>
      <c r="F12" s="13"/>
      <c r="I12" s="15">
        <v>0</v>
      </c>
      <c r="J12" s="16">
        <v>0</v>
      </c>
      <c r="K12" s="16">
        <v>0</v>
      </c>
    </row>
    <row r="13" spans="2:11" ht="12.75">
      <c r="B13" s="3" t="s">
        <v>1367</v>
      </c>
      <c r="C13" s="3"/>
      <c r="D13" s="3"/>
      <c r="E13" s="3"/>
      <c r="F13" s="3"/>
      <c r="I13" s="9">
        <v>0</v>
      </c>
      <c r="J13" s="10">
        <v>0</v>
      </c>
      <c r="K13" s="10">
        <v>0</v>
      </c>
    </row>
    <row r="14" spans="2:11" ht="12.75">
      <c r="B14" s="13" t="s">
        <v>1369</v>
      </c>
      <c r="C14" s="13"/>
      <c r="D14" s="13"/>
      <c r="E14" s="13"/>
      <c r="F14" s="13"/>
      <c r="I14" s="15">
        <v>0</v>
      </c>
      <c r="J14" s="16">
        <v>0</v>
      </c>
      <c r="K14" s="16">
        <v>0</v>
      </c>
    </row>
    <row r="17" spans="2:6" ht="12.75">
      <c r="B17" s="6" t="s">
        <v>101</v>
      </c>
      <c r="C17" s="6"/>
      <c r="D17" s="6"/>
      <c r="E17" s="6"/>
      <c r="F17" s="6"/>
    </row>
    <row r="21" ht="12.75">
      <c r="B21" s="5" t="s">
        <v>73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9"/>
  <sheetViews>
    <sheetView rightToLeft="1" workbookViewId="0" topLeftCell="A1">
      <selection activeCell="H15" sqref="H15"/>
    </sheetView>
  </sheetViews>
  <sheetFormatPr defaultColWidth="9.140625" defaultRowHeight="12.75"/>
  <cols>
    <col min="2" max="2" width="28.7109375" style="0" customWidth="1"/>
    <col min="3" max="3" width="12.7109375" style="0" customWidth="1"/>
    <col min="4" max="4" width="8.7109375" style="0" customWidth="1"/>
    <col min="5" max="5" width="10.7109375" style="0" customWidth="1"/>
    <col min="6" max="6" width="11.7109375" style="0" customWidth="1"/>
    <col min="7" max="7" width="14.7109375" style="0" customWidth="1"/>
    <col min="8" max="8" width="16.7109375" style="0" customWidth="1"/>
    <col min="9" max="9" width="12.7109375" style="0" customWidth="1"/>
    <col min="10" max="10" width="28.7109375" style="0" customWidth="1"/>
    <col min="11" max="11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1370</v>
      </c>
    </row>
    <row r="7" spans="2:11" ht="12.75">
      <c r="B7" s="3" t="s">
        <v>75</v>
      </c>
      <c r="C7" s="3" t="s">
        <v>76</v>
      </c>
      <c r="D7" s="3" t="s">
        <v>78</v>
      </c>
      <c r="E7" s="3" t="s">
        <v>79</v>
      </c>
      <c r="F7" s="3" t="s">
        <v>80</v>
      </c>
      <c r="G7" s="3" t="s">
        <v>81</v>
      </c>
      <c r="H7" s="3" t="s">
        <v>82</v>
      </c>
      <c r="I7" s="3" t="s">
        <v>1166</v>
      </c>
      <c r="J7" s="3" t="s">
        <v>84</v>
      </c>
      <c r="K7" s="3" t="s">
        <v>85</v>
      </c>
    </row>
    <row r="8" spans="2:11" ht="12.75">
      <c r="B8" s="4"/>
      <c r="C8" s="4"/>
      <c r="D8" s="4"/>
      <c r="E8" s="4"/>
      <c r="F8" s="4"/>
      <c r="G8" s="4" t="s">
        <v>86</v>
      </c>
      <c r="H8" s="4" t="s">
        <v>86</v>
      </c>
      <c r="I8" s="4" t="s">
        <v>87</v>
      </c>
      <c r="J8" s="4" t="s">
        <v>86</v>
      </c>
      <c r="K8" s="4" t="s">
        <v>86</v>
      </c>
    </row>
    <row r="10" spans="2:11" ht="12.75">
      <c r="B10" s="3" t="s">
        <v>1371</v>
      </c>
      <c r="C10" s="12"/>
      <c r="D10" s="3"/>
      <c r="E10" s="3"/>
      <c r="F10" s="3"/>
      <c r="I10" s="9">
        <f>I11+I21</f>
        <v>31482.86</v>
      </c>
      <c r="J10" s="10">
        <f>I10/$I$10</f>
        <v>1</v>
      </c>
      <c r="K10" s="10">
        <f>I10/'סכום נכסי הקרן'!$C$42</f>
        <v>0.014690547351099809</v>
      </c>
    </row>
    <row r="11" spans="2:11" ht="12.75">
      <c r="B11" s="3" t="s">
        <v>1372</v>
      </c>
      <c r="C11" s="12"/>
      <c r="D11" s="3"/>
      <c r="E11" s="3"/>
      <c r="F11" s="3"/>
      <c r="I11" s="9">
        <f>I12</f>
        <v>31482.86</v>
      </c>
      <c r="J11" s="10">
        <f aca="true" t="shared" si="0" ref="J11:J22">I11/$I$10</f>
        <v>1</v>
      </c>
      <c r="K11" s="10">
        <f>I11/'סכום נכסי הקרן'!$C$42</f>
        <v>0.014690547351099809</v>
      </c>
    </row>
    <row r="12" spans="2:11" ht="12.75">
      <c r="B12" s="13" t="s">
        <v>1372</v>
      </c>
      <c r="C12" s="14"/>
      <c r="D12" s="13"/>
      <c r="E12" s="13"/>
      <c r="F12" s="13"/>
      <c r="I12" s="15">
        <f>SUM(I13:I20)</f>
        <v>31482.86</v>
      </c>
      <c r="J12" s="16">
        <f t="shared" si="0"/>
        <v>1</v>
      </c>
      <c r="K12" s="16">
        <f>I12/'סכום נכסי הקרן'!$C$42</f>
        <v>0.014690547351099809</v>
      </c>
    </row>
    <row r="13" spans="2:11" ht="12.75">
      <c r="B13" s="6" t="s">
        <v>1200</v>
      </c>
      <c r="C13" s="17">
        <v>1127679</v>
      </c>
      <c r="D13" s="6" t="s">
        <v>1201</v>
      </c>
      <c r="E13" s="6" t="s">
        <v>171</v>
      </c>
      <c r="F13" s="6" t="s">
        <v>91</v>
      </c>
      <c r="G13" s="20"/>
      <c r="I13" s="7">
        <v>66.11</v>
      </c>
      <c r="J13" s="8">
        <f t="shared" si="0"/>
        <v>0.0020998727561600183</v>
      </c>
      <c r="K13" s="8">
        <f>I13/'סכום נכסי הקרן'!$C$42</f>
        <v>3.084828015565321E-05</v>
      </c>
    </row>
    <row r="14" spans="2:11" ht="12.75">
      <c r="B14" s="6" t="s">
        <v>1202</v>
      </c>
      <c r="C14" s="17">
        <v>11008330</v>
      </c>
      <c r="D14" s="6" t="s">
        <v>1201</v>
      </c>
      <c r="E14" s="6" t="s">
        <v>171</v>
      </c>
      <c r="F14" s="6" t="s">
        <v>91</v>
      </c>
      <c r="G14" s="20"/>
      <c r="I14" s="7">
        <v>163.59</v>
      </c>
      <c r="J14" s="8">
        <f t="shared" si="0"/>
        <v>0.005196160704586559</v>
      </c>
      <c r="K14" s="8">
        <f>I14/'סכום נכסי הקרן'!$C$42</f>
        <v>7.633444487465299E-05</v>
      </c>
    </row>
    <row r="15" spans="2:11" ht="12.75">
      <c r="B15" s="6" t="s">
        <v>1203</v>
      </c>
      <c r="C15" s="17">
        <v>11207400</v>
      </c>
      <c r="D15" s="6" t="s">
        <v>1201</v>
      </c>
      <c r="E15" s="6" t="s">
        <v>171</v>
      </c>
      <c r="F15" s="6" t="s">
        <v>91</v>
      </c>
      <c r="G15" s="20"/>
      <c r="H15" s="8"/>
      <c r="I15" s="7">
        <v>549.17</v>
      </c>
      <c r="J15" s="8">
        <f t="shared" si="0"/>
        <v>0.01744345971109359</v>
      </c>
      <c r="K15" s="8">
        <f>I15/'סכום נכסי הקרן'!$C$42</f>
        <v>0.0002562539708528222</v>
      </c>
    </row>
    <row r="16" spans="2:11" ht="12.75">
      <c r="B16" s="6" t="s">
        <v>1204</v>
      </c>
      <c r="C16" s="17">
        <v>1131184</v>
      </c>
      <c r="D16" s="6" t="s">
        <v>1201</v>
      </c>
      <c r="E16" s="6" t="s">
        <v>171</v>
      </c>
      <c r="F16" s="6" t="s">
        <v>91</v>
      </c>
      <c r="G16" s="20"/>
      <c r="I16" s="7">
        <v>66.11</v>
      </c>
      <c r="J16" s="8">
        <f t="shared" si="0"/>
        <v>0.0020998727561600183</v>
      </c>
      <c r="K16" s="8">
        <f>I16/'סכום נכסי הקרן'!$C$42</f>
        <v>3.084828015565321E-05</v>
      </c>
    </row>
    <row r="17" spans="2:11" ht="12.75">
      <c r="B17" s="6" t="s">
        <v>1205</v>
      </c>
      <c r="C17" s="17">
        <v>1134394</v>
      </c>
      <c r="D17" s="6" t="s">
        <v>1201</v>
      </c>
      <c r="E17" s="6" t="s">
        <v>171</v>
      </c>
      <c r="F17" s="6" t="s">
        <v>91</v>
      </c>
      <c r="G17" s="20"/>
      <c r="I17" s="7">
        <v>66.11</v>
      </c>
      <c r="J17" s="8">
        <f t="shared" si="0"/>
        <v>0.0020998727561600183</v>
      </c>
      <c r="K17" s="8">
        <f>I17/'סכום נכסי הקרן'!$C$42</f>
        <v>3.084828015565321E-05</v>
      </c>
    </row>
    <row r="18" spans="2:11" ht="12.75">
      <c r="B18" s="6" t="s">
        <v>1206</v>
      </c>
      <c r="C18" s="17">
        <v>1101567</v>
      </c>
      <c r="D18" s="6" t="s">
        <v>1207</v>
      </c>
      <c r="E18" s="6" t="s">
        <v>171</v>
      </c>
      <c r="F18" s="6" t="s">
        <v>91</v>
      </c>
      <c r="G18" s="8">
        <v>0.056</v>
      </c>
      <c r="H18" s="8">
        <v>0.0693</v>
      </c>
      <c r="I18" s="7">
        <v>30439.55</v>
      </c>
      <c r="J18" s="8">
        <f t="shared" si="0"/>
        <v>0.9668610158035197</v>
      </c>
      <c r="K18" s="8">
        <f>I18/'סכום נכסי הקרן'!$C$42</f>
        <v>0.014203717534594068</v>
      </c>
    </row>
    <row r="19" spans="2:11" ht="12.75">
      <c r="B19" s="6" t="s">
        <v>1208</v>
      </c>
      <c r="C19" s="17">
        <v>11103780</v>
      </c>
      <c r="D19" s="6" t="s">
        <v>1207</v>
      </c>
      <c r="E19" s="6" t="s">
        <v>171</v>
      </c>
      <c r="F19" s="6" t="s">
        <v>91</v>
      </c>
      <c r="G19" s="20"/>
      <c r="I19" s="7">
        <v>66.11</v>
      </c>
      <c r="J19" s="8">
        <f t="shared" si="0"/>
        <v>0.0020998727561600183</v>
      </c>
      <c r="K19" s="8">
        <f>I19/'סכום נכסי הקרן'!$C$42</f>
        <v>3.084828015565321E-05</v>
      </c>
    </row>
    <row r="20" spans="2:11" ht="12.75">
      <c r="B20" s="6" t="s">
        <v>1209</v>
      </c>
      <c r="C20" s="17">
        <v>1125624</v>
      </c>
      <c r="D20" s="6" t="s">
        <v>1210</v>
      </c>
      <c r="E20" s="6" t="s">
        <v>194</v>
      </c>
      <c r="F20" s="6" t="s">
        <v>91</v>
      </c>
      <c r="G20" s="20"/>
      <c r="I20" s="7">
        <v>66.11</v>
      </c>
      <c r="J20" s="8">
        <f t="shared" si="0"/>
        <v>0.0020998727561600183</v>
      </c>
      <c r="K20" s="8">
        <f>I20/'סכום נכסי הקרן'!$C$42</f>
        <v>3.084828015565321E-05</v>
      </c>
    </row>
    <row r="21" spans="2:11" ht="12.75">
      <c r="B21" s="3" t="s">
        <v>1373</v>
      </c>
      <c r="C21" s="12"/>
      <c r="D21" s="3"/>
      <c r="E21" s="3"/>
      <c r="F21" s="3"/>
      <c r="I21" s="9">
        <v>0</v>
      </c>
      <c r="J21" s="10">
        <f t="shared" si="0"/>
        <v>0</v>
      </c>
      <c r="K21" s="10">
        <f>I21/'סכום נכסי הקרן'!$C$42</f>
        <v>0</v>
      </c>
    </row>
    <row r="22" spans="2:11" ht="12.75">
      <c r="B22" s="13" t="s">
        <v>1373</v>
      </c>
      <c r="C22" s="14"/>
      <c r="D22" s="13"/>
      <c r="E22" s="13"/>
      <c r="F22" s="13"/>
      <c r="I22" s="15">
        <v>0</v>
      </c>
      <c r="J22" s="16">
        <f t="shared" si="0"/>
        <v>0</v>
      </c>
      <c r="K22" s="16">
        <f>I22/'סכום נכסי הקרן'!$C$42</f>
        <v>0</v>
      </c>
    </row>
    <row r="25" spans="2:6" ht="12.75">
      <c r="B25" s="6" t="s">
        <v>101</v>
      </c>
      <c r="C25" s="17"/>
      <c r="D25" s="6"/>
      <c r="E25" s="6"/>
      <c r="F25" s="6"/>
    </row>
    <row r="29" ht="12.75">
      <c r="B29" s="5" t="s">
        <v>73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1"/>
  <sheetViews>
    <sheetView rightToLeft="1" workbookViewId="0" topLeftCell="A1">
      <selection activeCell="C16" sqref="C16"/>
    </sheetView>
  </sheetViews>
  <sheetFormatPr defaultColWidth="9.140625" defaultRowHeight="12.75"/>
  <cols>
    <col min="2" max="2" width="38.7109375" style="0" customWidth="1"/>
    <col min="3" max="3" width="17.7109375" style="0" customWidth="1"/>
    <col min="4" max="4" width="24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1374</v>
      </c>
    </row>
    <row r="7" spans="2:4" ht="12.75">
      <c r="B7" s="3" t="s">
        <v>75</v>
      </c>
      <c r="C7" s="3" t="s">
        <v>1375</v>
      </c>
      <c r="D7" s="3" t="s">
        <v>1376</v>
      </c>
    </row>
    <row r="8" spans="2:4" ht="12.75">
      <c r="B8" s="4"/>
      <c r="C8" s="4" t="s">
        <v>87</v>
      </c>
      <c r="D8" s="4" t="s">
        <v>111</v>
      </c>
    </row>
    <row r="10" spans="2:4" ht="12.75">
      <c r="B10" s="3" t="s">
        <v>1377</v>
      </c>
      <c r="C10" s="9">
        <v>114515.965</v>
      </c>
      <c r="D10" s="3"/>
    </row>
    <row r="11" spans="2:4" ht="12.75">
      <c r="B11" s="3" t="s">
        <v>1378</v>
      </c>
      <c r="C11" s="9">
        <v>51156.607</v>
      </c>
      <c r="D11" s="3"/>
    </row>
    <row r="12" spans="2:4" ht="12.75">
      <c r="B12" s="13" t="s">
        <v>1379</v>
      </c>
      <c r="C12" s="15">
        <v>51156.607</v>
      </c>
      <c r="D12" s="13"/>
    </row>
    <row r="13" spans="2:4" ht="12.75">
      <c r="B13" s="3" t="s">
        <v>1380</v>
      </c>
      <c r="C13" s="9">
        <v>63359.358</v>
      </c>
      <c r="D13" s="3"/>
    </row>
    <row r="14" spans="2:4" ht="12.75">
      <c r="B14" s="13" t="s">
        <v>1381</v>
      </c>
      <c r="C14" s="15">
        <v>63359.358</v>
      </c>
      <c r="D14" s="13"/>
    </row>
    <row r="17" spans="2:4" ht="12.75">
      <c r="B17" s="6" t="s">
        <v>101</v>
      </c>
      <c r="D17" s="6"/>
    </row>
    <row r="21" ht="12.75">
      <c r="B21" s="5" t="s">
        <v>73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 topLeftCell="A1"/>
  </sheetViews>
  <sheetFormatPr defaultColWidth="9.140625" defaultRowHeight="12.75"/>
  <cols>
    <col min="2" max="2" width="52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7.7109375" style="0" customWidth="1"/>
    <col min="12" max="12" width="11.7109375" style="0" customWidth="1"/>
    <col min="13" max="13" width="14.7109375" style="0" customWidth="1"/>
    <col min="14" max="14" width="24.7109375" style="0" customWidth="1"/>
    <col min="15" max="15" width="27.7109375" style="0" customWidth="1"/>
    <col min="16" max="16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1382</v>
      </c>
    </row>
    <row r="7" spans="2:16" ht="12.75">
      <c r="B7" s="3" t="s">
        <v>75</v>
      </c>
      <c r="C7" s="3" t="s">
        <v>76</v>
      </c>
      <c r="D7" s="3" t="s">
        <v>164</v>
      </c>
      <c r="E7" s="3" t="s">
        <v>78</v>
      </c>
      <c r="F7" s="3" t="s">
        <v>79</v>
      </c>
      <c r="G7" s="3" t="s">
        <v>105</v>
      </c>
      <c r="H7" s="3" t="s">
        <v>106</v>
      </c>
      <c r="I7" s="3" t="s">
        <v>80</v>
      </c>
      <c r="J7" s="3" t="s">
        <v>81</v>
      </c>
      <c r="K7" s="3" t="s">
        <v>1383</v>
      </c>
      <c r="L7" s="3" t="s">
        <v>107</v>
      </c>
      <c r="M7" s="3" t="s">
        <v>1384</v>
      </c>
      <c r="N7" s="3" t="s">
        <v>109</v>
      </c>
      <c r="O7" s="3" t="s">
        <v>110</v>
      </c>
      <c r="P7" s="3" t="s">
        <v>85</v>
      </c>
    </row>
    <row r="8" spans="2:16" ht="12.75">
      <c r="B8" s="4"/>
      <c r="C8" s="4"/>
      <c r="D8" s="4"/>
      <c r="E8" s="4"/>
      <c r="F8" s="4"/>
      <c r="G8" s="4" t="s">
        <v>111</v>
      </c>
      <c r="H8" s="4" t="s">
        <v>112</v>
      </c>
      <c r="I8" s="4"/>
      <c r="J8" s="4" t="s">
        <v>86</v>
      </c>
      <c r="K8" s="4" t="s">
        <v>86</v>
      </c>
      <c r="L8" s="4" t="s">
        <v>113</v>
      </c>
      <c r="M8" s="4" t="s">
        <v>87</v>
      </c>
      <c r="N8" s="4" t="s">
        <v>86</v>
      </c>
      <c r="O8" s="4" t="s">
        <v>86</v>
      </c>
      <c r="P8" s="4" t="s">
        <v>86</v>
      </c>
    </row>
    <row r="10" spans="2:16" ht="12.75">
      <c r="B10" s="3" t="s">
        <v>178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 ht="12.75">
      <c r="B11" s="3" t="s">
        <v>179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 ht="12.75">
      <c r="B12" s="13" t="s">
        <v>180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 ht="12.75">
      <c r="B13" s="13" t="s">
        <v>306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383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397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 ht="12.75">
      <c r="B16" s="3" t="s">
        <v>398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 ht="12.75">
      <c r="B17" s="13" t="s">
        <v>399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 ht="12.75">
      <c r="B18" s="13" t="s">
        <v>407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9" ht="12.75">
      <c r="B21" s="6" t="s">
        <v>101</v>
      </c>
      <c r="C21" s="17"/>
      <c r="D21" s="6"/>
      <c r="E21" s="6"/>
      <c r="F21" s="6"/>
      <c r="G21" s="6"/>
      <c r="I21" s="6"/>
    </row>
    <row r="25" ht="12.75">
      <c r="B25" s="5" t="s">
        <v>73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 topLeftCell="A1"/>
  </sheetViews>
  <sheetFormatPr defaultColWidth="9.140625" defaultRowHeight="12.75"/>
  <cols>
    <col min="2" max="2" width="40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7.7109375" style="0" customWidth="1"/>
    <col min="12" max="12" width="11.7109375" style="0" customWidth="1"/>
    <col min="13" max="13" width="14.7109375" style="0" customWidth="1"/>
    <col min="14" max="14" width="24.7109375" style="0" customWidth="1"/>
    <col min="15" max="15" width="27.7109375" style="0" customWidth="1"/>
    <col min="16" max="16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1385</v>
      </c>
    </row>
    <row r="7" spans="2:16" ht="12.75">
      <c r="B7" s="3" t="s">
        <v>75</v>
      </c>
      <c r="C7" s="3" t="s">
        <v>76</v>
      </c>
      <c r="D7" s="3" t="s">
        <v>164</v>
      </c>
      <c r="E7" s="3" t="s">
        <v>78</v>
      </c>
      <c r="F7" s="3" t="s">
        <v>79</v>
      </c>
      <c r="G7" s="3" t="s">
        <v>105</v>
      </c>
      <c r="H7" s="3" t="s">
        <v>106</v>
      </c>
      <c r="I7" s="3" t="s">
        <v>80</v>
      </c>
      <c r="J7" s="3" t="s">
        <v>81</v>
      </c>
      <c r="K7" s="3" t="s">
        <v>1383</v>
      </c>
      <c r="L7" s="3" t="s">
        <v>107</v>
      </c>
      <c r="M7" s="3" t="s">
        <v>1384</v>
      </c>
      <c r="N7" s="3" t="s">
        <v>109</v>
      </c>
      <c r="O7" s="3" t="s">
        <v>110</v>
      </c>
      <c r="P7" s="3" t="s">
        <v>85</v>
      </c>
    </row>
    <row r="8" spans="2:16" ht="12.75">
      <c r="B8" s="4"/>
      <c r="C8" s="4"/>
      <c r="D8" s="4"/>
      <c r="E8" s="4"/>
      <c r="F8" s="4"/>
      <c r="G8" s="4" t="s">
        <v>111</v>
      </c>
      <c r="H8" s="4" t="s">
        <v>112</v>
      </c>
      <c r="I8" s="4"/>
      <c r="J8" s="4" t="s">
        <v>86</v>
      </c>
      <c r="K8" s="4" t="s">
        <v>86</v>
      </c>
      <c r="L8" s="4" t="s">
        <v>113</v>
      </c>
      <c r="M8" s="4" t="s">
        <v>87</v>
      </c>
      <c r="N8" s="4" t="s">
        <v>86</v>
      </c>
      <c r="O8" s="4" t="s">
        <v>86</v>
      </c>
      <c r="P8" s="4" t="s">
        <v>86</v>
      </c>
    </row>
    <row r="10" spans="2:16" ht="12.75">
      <c r="B10" s="3" t="s">
        <v>1183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 ht="12.75">
      <c r="B11" s="3" t="s">
        <v>1184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 ht="12.75">
      <c r="B12" s="13" t="s">
        <v>1185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 ht="12.75">
      <c r="B13" s="13" t="s">
        <v>1213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1214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1223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 ht="12.75">
      <c r="B16" s="3" t="s">
        <v>1224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 ht="12.75">
      <c r="B17" s="13" t="s">
        <v>1225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 ht="12.75">
      <c r="B18" s="13" t="s">
        <v>1226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9" ht="12.75">
      <c r="B21" s="6" t="s">
        <v>101</v>
      </c>
      <c r="C21" s="17"/>
      <c r="D21" s="6"/>
      <c r="E21" s="6"/>
      <c r="F21" s="6"/>
      <c r="G21" s="6"/>
      <c r="I21" s="6"/>
    </row>
    <row r="25" ht="12.75">
      <c r="B25" s="5" t="s">
        <v>73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2"/>
  <sheetViews>
    <sheetView rightToLeft="1" workbookViewId="0" topLeftCell="F7">
      <selection activeCell="S24" sqref="S24:U40"/>
    </sheetView>
  </sheetViews>
  <sheetFormatPr defaultColWidth="9.140625" defaultRowHeight="12.75"/>
  <cols>
    <col min="2" max="2" width="44.7109375" style="0" customWidth="1"/>
    <col min="3" max="3" width="15.7109375" style="0" customWidth="1"/>
    <col min="4" max="4" width="12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8.7109375" style="0" customWidth="1"/>
    <col min="9" max="9" width="15.7109375" style="0" customWidth="1"/>
    <col min="10" max="10" width="14.7109375" style="0" customWidth="1"/>
    <col min="11" max="11" width="16.7109375" style="0" customWidth="1"/>
    <col min="12" max="12" width="17.7109375" style="0" customWidth="1"/>
    <col min="13" max="13" width="9.7109375" style="0" customWidth="1"/>
    <col min="14" max="14" width="21.7109375" style="0" customWidth="1"/>
    <col min="15" max="15" width="13.7109375" style="0" customWidth="1"/>
    <col min="16" max="16" width="24.7109375" style="0" customWidth="1"/>
    <col min="17" max="17" width="27.7109375" style="0" customWidth="1"/>
    <col min="18" max="18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102</v>
      </c>
    </row>
    <row r="7" ht="15.75">
      <c r="B7" s="2" t="s">
        <v>103</v>
      </c>
    </row>
    <row r="8" spans="2:18" ht="12.75">
      <c r="B8" s="3" t="s">
        <v>75</v>
      </c>
      <c r="C8" s="3" t="s">
        <v>76</v>
      </c>
      <c r="D8" s="3" t="s">
        <v>104</v>
      </c>
      <c r="E8" s="3" t="s">
        <v>78</v>
      </c>
      <c r="F8" s="3" t="s">
        <v>79</v>
      </c>
      <c r="G8" s="3" t="s">
        <v>105</v>
      </c>
      <c r="H8" s="3" t="s">
        <v>106</v>
      </c>
      <c r="I8" s="3" t="s">
        <v>80</v>
      </c>
      <c r="J8" s="3" t="s">
        <v>81</v>
      </c>
      <c r="K8" s="3" t="s">
        <v>82</v>
      </c>
      <c r="L8" s="3" t="s">
        <v>107</v>
      </c>
      <c r="M8" s="3" t="s">
        <v>42</v>
      </c>
      <c r="N8" s="3" t="s">
        <v>108</v>
      </c>
      <c r="O8" s="3" t="s">
        <v>83</v>
      </c>
      <c r="P8" s="3" t="s">
        <v>109</v>
      </c>
      <c r="Q8" s="3" t="s">
        <v>110</v>
      </c>
      <c r="R8" s="3" t="s">
        <v>85</v>
      </c>
    </row>
    <row r="9" spans="2:18" ht="12.75">
      <c r="B9" s="4"/>
      <c r="C9" s="4"/>
      <c r="D9" s="4"/>
      <c r="E9" s="4"/>
      <c r="F9" s="4"/>
      <c r="G9" s="4" t="s">
        <v>111</v>
      </c>
      <c r="H9" s="4" t="s">
        <v>112</v>
      </c>
      <c r="I9" s="4"/>
      <c r="J9" s="4" t="s">
        <v>86</v>
      </c>
      <c r="K9" s="4" t="s">
        <v>86</v>
      </c>
      <c r="L9" s="4" t="s">
        <v>113</v>
      </c>
      <c r="M9" s="4" t="s">
        <v>114</v>
      </c>
      <c r="N9" s="4" t="s">
        <v>87</v>
      </c>
      <c r="O9" s="4" t="s">
        <v>87</v>
      </c>
      <c r="P9" s="4" t="s">
        <v>86</v>
      </c>
      <c r="Q9" s="4" t="s">
        <v>86</v>
      </c>
      <c r="R9" s="4" t="s">
        <v>86</v>
      </c>
    </row>
    <row r="11" spans="2:18" ht="12.75">
      <c r="B11" s="3" t="s">
        <v>115</v>
      </c>
      <c r="C11" s="12"/>
      <c r="D11" s="3"/>
      <c r="E11" s="3"/>
      <c r="F11" s="3"/>
      <c r="G11" s="3"/>
      <c r="H11" s="12">
        <v>4.34</v>
      </c>
      <c r="I11" s="3"/>
      <c r="K11" s="10">
        <v>0.003</v>
      </c>
      <c r="L11" s="9">
        <f>L12+L40</f>
        <v>438020856.05</v>
      </c>
      <c r="O11" s="9">
        <f>O12+O40</f>
        <v>533336.97</v>
      </c>
      <c r="Q11" s="10">
        <v>1</v>
      </c>
      <c r="R11" s="10">
        <v>0.2489</v>
      </c>
    </row>
    <row r="12" spans="2:18" ht="12.75">
      <c r="B12" s="3" t="s">
        <v>116</v>
      </c>
      <c r="C12" s="12"/>
      <c r="D12" s="3"/>
      <c r="E12" s="3"/>
      <c r="F12" s="3"/>
      <c r="G12" s="3"/>
      <c r="H12" s="12">
        <v>4.35</v>
      </c>
      <c r="I12" s="3"/>
      <c r="K12" s="10">
        <v>0.0026</v>
      </c>
      <c r="L12" s="9">
        <f>L13+L23+L39</f>
        <v>423332056.05</v>
      </c>
      <c r="O12" s="9">
        <f>O13+O23+O39</f>
        <v>521260.35</v>
      </c>
      <c r="Q12" s="10">
        <v>0.985</v>
      </c>
      <c r="R12" s="10">
        <v>0.2451</v>
      </c>
    </row>
    <row r="13" spans="2:18" ht="12.75">
      <c r="B13" s="13" t="s">
        <v>117</v>
      </c>
      <c r="C13" s="14"/>
      <c r="D13" s="13"/>
      <c r="E13" s="13"/>
      <c r="F13" s="13"/>
      <c r="G13" s="13"/>
      <c r="H13" s="14">
        <v>3.48</v>
      </c>
      <c r="I13" s="13"/>
      <c r="K13" s="16">
        <v>-0.0065</v>
      </c>
      <c r="L13" s="15">
        <v>177280664.05</v>
      </c>
      <c r="O13" s="15">
        <v>228966.87</v>
      </c>
      <c r="Q13" s="16">
        <v>0.4293</v>
      </c>
      <c r="R13" s="16">
        <v>0.1068</v>
      </c>
    </row>
    <row r="14" spans="2:18" ht="12.75">
      <c r="B14" s="6" t="s">
        <v>118</v>
      </c>
      <c r="C14" s="17">
        <v>9590332</v>
      </c>
      <c r="D14" s="6" t="s">
        <v>119</v>
      </c>
      <c r="E14" s="6"/>
      <c r="F14" s="6"/>
      <c r="G14" s="6"/>
      <c r="H14" s="17">
        <v>3.06</v>
      </c>
      <c r="I14" s="6" t="s">
        <v>91</v>
      </c>
      <c r="J14" s="8">
        <v>0.04</v>
      </c>
      <c r="K14" s="8">
        <v>-0.0067</v>
      </c>
      <c r="L14" s="7">
        <v>36220502</v>
      </c>
      <c r="M14" s="7">
        <v>152.84</v>
      </c>
      <c r="N14" s="7">
        <v>0</v>
      </c>
      <c r="O14" s="7">
        <v>55359.42</v>
      </c>
      <c r="P14" s="8">
        <v>0.0023</v>
      </c>
      <c r="Q14" s="8">
        <v>0.1038</v>
      </c>
      <c r="R14" s="8">
        <v>0.0258</v>
      </c>
    </row>
    <row r="15" spans="2:18" ht="12.75">
      <c r="B15" s="6" t="s">
        <v>120</v>
      </c>
      <c r="C15" s="17">
        <v>9590431</v>
      </c>
      <c r="D15" s="6" t="s">
        <v>119</v>
      </c>
      <c r="E15" s="6"/>
      <c r="F15" s="6"/>
      <c r="G15" s="6"/>
      <c r="H15" s="17">
        <v>5.64</v>
      </c>
      <c r="I15" s="6" t="s">
        <v>91</v>
      </c>
      <c r="J15" s="8">
        <v>0.04</v>
      </c>
      <c r="K15" s="8">
        <v>-0.0014</v>
      </c>
      <c r="L15" s="7">
        <v>28714881.73</v>
      </c>
      <c r="M15" s="7">
        <v>157.58</v>
      </c>
      <c r="N15" s="7">
        <v>0</v>
      </c>
      <c r="O15" s="7">
        <v>45248.91</v>
      </c>
      <c r="P15" s="8">
        <v>0.0027</v>
      </c>
      <c r="Q15" s="8">
        <v>0.0848</v>
      </c>
      <c r="R15" s="8">
        <v>0.0211</v>
      </c>
    </row>
    <row r="16" spans="2:18" ht="12.75">
      <c r="B16" s="6" t="s">
        <v>121</v>
      </c>
      <c r="C16" s="17">
        <v>1108927</v>
      </c>
      <c r="D16" s="6" t="s">
        <v>119</v>
      </c>
      <c r="E16" s="6"/>
      <c r="F16" s="6"/>
      <c r="G16" s="6"/>
      <c r="H16" s="17">
        <v>0.09</v>
      </c>
      <c r="I16" s="6" t="s">
        <v>91</v>
      </c>
      <c r="J16" s="8">
        <v>0.035</v>
      </c>
      <c r="K16" s="8">
        <v>-0.0218</v>
      </c>
      <c r="L16" s="7">
        <v>11358281</v>
      </c>
      <c r="M16" s="7">
        <v>120.43</v>
      </c>
      <c r="N16" s="7">
        <v>0</v>
      </c>
      <c r="O16" s="7">
        <v>13678.78</v>
      </c>
      <c r="P16" s="8">
        <v>0.001</v>
      </c>
      <c r="Q16" s="8">
        <v>0.0256</v>
      </c>
      <c r="R16" s="8">
        <v>0.0064</v>
      </c>
    </row>
    <row r="17" spans="2:18" ht="12.75">
      <c r="B17" s="6" t="s">
        <v>122</v>
      </c>
      <c r="C17" s="17">
        <v>1097708</v>
      </c>
      <c r="D17" s="6" t="s">
        <v>119</v>
      </c>
      <c r="E17" s="6"/>
      <c r="F17" s="6"/>
      <c r="G17" s="6"/>
      <c r="H17" s="17">
        <v>14</v>
      </c>
      <c r="I17" s="6" t="s">
        <v>91</v>
      </c>
      <c r="J17" s="8">
        <v>0.04</v>
      </c>
      <c r="K17" s="8">
        <v>0.0085</v>
      </c>
      <c r="L17" s="7">
        <v>2091979</v>
      </c>
      <c r="M17" s="7">
        <v>183.45</v>
      </c>
      <c r="N17" s="7">
        <v>0</v>
      </c>
      <c r="O17" s="7">
        <v>3837.74</v>
      </c>
      <c r="P17" s="8">
        <v>0.0001</v>
      </c>
      <c r="Q17" s="8">
        <v>0.0072</v>
      </c>
      <c r="R17" s="8">
        <v>0.0018</v>
      </c>
    </row>
    <row r="18" spans="2:18" ht="12.75">
      <c r="B18" s="6" t="s">
        <v>123</v>
      </c>
      <c r="C18" s="17">
        <v>1124056</v>
      </c>
      <c r="D18" s="6" t="s">
        <v>119</v>
      </c>
      <c r="E18" s="6"/>
      <c r="F18" s="6"/>
      <c r="G18" s="6"/>
      <c r="H18" s="17">
        <v>4.18</v>
      </c>
      <c r="I18" s="6" t="s">
        <v>91</v>
      </c>
      <c r="J18" s="8">
        <v>0.0275</v>
      </c>
      <c r="K18" s="8">
        <v>-0.0049</v>
      </c>
      <c r="L18" s="7">
        <v>10461842.32</v>
      </c>
      <c r="M18" s="7">
        <v>119</v>
      </c>
      <c r="N18" s="7">
        <v>0</v>
      </c>
      <c r="O18" s="7">
        <v>12449.59</v>
      </c>
      <c r="P18" s="8">
        <v>0.0006</v>
      </c>
      <c r="Q18" s="8">
        <v>0.0233</v>
      </c>
      <c r="R18" s="8">
        <v>0.0058</v>
      </c>
    </row>
    <row r="19" spans="2:18" ht="12.75">
      <c r="B19" s="6" t="s">
        <v>124</v>
      </c>
      <c r="C19" s="17">
        <v>1128081</v>
      </c>
      <c r="D19" s="6" t="s">
        <v>119</v>
      </c>
      <c r="E19" s="6"/>
      <c r="F19" s="6"/>
      <c r="G19" s="6"/>
      <c r="H19" s="17">
        <v>5.19</v>
      </c>
      <c r="I19" s="6" t="s">
        <v>91</v>
      </c>
      <c r="J19" s="8">
        <v>0.0175</v>
      </c>
      <c r="K19" s="8">
        <v>-0.0026</v>
      </c>
      <c r="L19" s="7">
        <v>11463867</v>
      </c>
      <c r="M19" s="7">
        <v>112.7</v>
      </c>
      <c r="N19" s="7">
        <v>0</v>
      </c>
      <c r="O19" s="7">
        <v>12919.78</v>
      </c>
      <c r="P19" s="8">
        <v>0.0008</v>
      </c>
      <c r="Q19" s="8">
        <v>0.0242</v>
      </c>
      <c r="R19" s="8">
        <v>0.006</v>
      </c>
    </row>
    <row r="20" spans="2:18" ht="12.75">
      <c r="B20" s="6" t="s">
        <v>125</v>
      </c>
      <c r="C20" s="17">
        <v>1114750</v>
      </c>
      <c r="D20" s="6" t="s">
        <v>119</v>
      </c>
      <c r="E20" s="6"/>
      <c r="F20" s="6"/>
      <c r="G20" s="6"/>
      <c r="H20" s="17">
        <v>1.54</v>
      </c>
      <c r="I20" s="6" t="s">
        <v>91</v>
      </c>
      <c r="J20" s="8">
        <v>0.03</v>
      </c>
      <c r="K20" s="8">
        <v>-0.0093</v>
      </c>
      <c r="L20" s="7">
        <v>44624162</v>
      </c>
      <c r="M20" s="7">
        <v>117.13</v>
      </c>
      <c r="N20" s="7">
        <v>0</v>
      </c>
      <c r="O20" s="7">
        <v>52268.28</v>
      </c>
      <c r="P20" s="8">
        <v>0.0029</v>
      </c>
      <c r="Q20" s="8">
        <v>0.098</v>
      </c>
      <c r="R20" s="8">
        <v>0.0244</v>
      </c>
    </row>
    <row r="21" spans="2:18" ht="12.75">
      <c r="B21" s="6" t="s">
        <v>126</v>
      </c>
      <c r="C21" s="17">
        <v>1137181</v>
      </c>
      <c r="D21" s="6" t="s">
        <v>119</v>
      </c>
      <c r="E21" s="6"/>
      <c r="F21" s="6"/>
      <c r="G21" s="6"/>
      <c r="H21" s="17">
        <v>2.53</v>
      </c>
      <c r="I21" s="6" t="s">
        <v>91</v>
      </c>
      <c r="J21" s="8">
        <v>0.001</v>
      </c>
      <c r="K21" s="8">
        <v>-0.0076</v>
      </c>
      <c r="L21" s="7">
        <v>25910887</v>
      </c>
      <c r="M21" s="7">
        <v>102</v>
      </c>
      <c r="N21" s="7">
        <v>0</v>
      </c>
      <c r="O21" s="7">
        <v>26429.1</v>
      </c>
      <c r="P21" s="8">
        <v>0.0018</v>
      </c>
      <c r="Q21" s="8">
        <v>0.0496</v>
      </c>
      <c r="R21" s="8">
        <v>0.0123</v>
      </c>
    </row>
    <row r="22" spans="2:18" ht="12.75">
      <c r="B22" s="6" t="s">
        <v>127</v>
      </c>
      <c r="C22" s="17">
        <v>1135912</v>
      </c>
      <c r="D22" s="6" t="s">
        <v>119</v>
      </c>
      <c r="E22" s="6"/>
      <c r="F22" s="6"/>
      <c r="G22" s="6"/>
      <c r="H22" s="17">
        <v>7.39</v>
      </c>
      <c r="I22" s="6" t="s">
        <v>91</v>
      </c>
      <c r="J22" s="8">
        <v>0.0075</v>
      </c>
      <c r="L22" s="7">
        <v>6434262</v>
      </c>
      <c r="M22" s="7">
        <v>105.3</v>
      </c>
      <c r="N22" s="7">
        <v>0</v>
      </c>
      <c r="O22" s="7">
        <v>6775.28</v>
      </c>
      <c r="P22" s="8">
        <v>0.0005</v>
      </c>
      <c r="Q22" s="8">
        <v>0.0127</v>
      </c>
      <c r="R22" s="8">
        <v>0.0032</v>
      </c>
    </row>
    <row r="23" spans="2:18" ht="12.75">
      <c r="B23" s="13" t="s">
        <v>128</v>
      </c>
      <c r="C23" s="14"/>
      <c r="D23" s="13"/>
      <c r="E23" s="13"/>
      <c r="F23" s="13"/>
      <c r="G23" s="13"/>
      <c r="H23" s="22">
        <v>5.033878425546817</v>
      </c>
      <c r="I23" s="13"/>
      <c r="J23" s="20"/>
      <c r="K23" s="16">
        <v>0.009334527167694607</v>
      </c>
      <c r="L23" s="15">
        <f>SUM(L24:L38)</f>
        <v>246051392</v>
      </c>
      <c r="O23" s="15">
        <f>SUM(O24:O38)</f>
        <v>292293.48</v>
      </c>
      <c r="Q23" s="16">
        <v>0.5557</v>
      </c>
      <c r="R23" s="16">
        <v>0.1383</v>
      </c>
    </row>
    <row r="24" spans="2:18" ht="12.75">
      <c r="B24" s="6" t="s">
        <v>129</v>
      </c>
      <c r="C24" s="17">
        <v>1115773</v>
      </c>
      <c r="D24" s="6" t="s">
        <v>119</v>
      </c>
      <c r="E24" s="6"/>
      <c r="F24" s="6"/>
      <c r="G24" s="6"/>
      <c r="H24" s="17">
        <v>1.8</v>
      </c>
      <c r="I24" s="6" t="s">
        <v>91</v>
      </c>
      <c r="J24" s="8">
        <v>0.05</v>
      </c>
      <c r="K24" s="8">
        <v>0.0023</v>
      </c>
      <c r="L24" s="7">
        <v>28790715</v>
      </c>
      <c r="M24" s="7">
        <v>109.54</v>
      </c>
      <c r="N24" s="7">
        <v>0</v>
      </c>
      <c r="O24" s="7">
        <v>31537.35</v>
      </c>
      <c r="P24" s="8">
        <v>0.0016</v>
      </c>
      <c r="Q24" s="8">
        <v>0.0591</v>
      </c>
      <c r="R24" s="8">
        <v>0.0147</v>
      </c>
    </row>
    <row r="25" spans="2:18" ht="12.75">
      <c r="B25" s="6" t="s">
        <v>130</v>
      </c>
      <c r="C25" s="17">
        <v>1123272</v>
      </c>
      <c r="D25" s="6" t="s">
        <v>119</v>
      </c>
      <c r="E25" s="6"/>
      <c r="F25" s="6"/>
      <c r="G25" s="6"/>
      <c r="H25" s="17">
        <v>3.57</v>
      </c>
      <c r="I25" s="6" t="s">
        <v>91</v>
      </c>
      <c r="J25" s="8">
        <v>0.055</v>
      </c>
      <c r="K25" s="8">
        <v>0.0061</v>
      </c>
      <c r="L25" s="7">
        <v>14920489</v>
      </c>
      <c r="M25" s="7">
        <v>119.41</v>
      </c>
      <c r="N25" s="7">
        <v>0</v>
      </c>
      <c r="O25" s="7">
        <v>17816.56</v>
      </c>
      <c r="P25" s="8">
        <v>0.0008</v>
      </c>
      <c r="Q25" s="8">
        <v>0.0334</v>
      </c>
      <c r="R25" s="8">
        <v>0.0083</v>
      </c>
    </row>
    <row r="26" spans="2:18" ht="12.75">
      <c r="B26" s="6" t="s">
        <v>131</v>
      </c>
      <c r="C26" s="17">
        <v>1125400</v>
      </c>
      <c r="D26" s="6" t="s">
        <v>119</v>
      </c>
      <c r="E26" s="6"/>
      <c r="F26" s="6"/>
      <c r="G26" s="6"/>
      <c r="H26" s="17">
        <v>15.63</v>
      </c>
      <c r="I26" s="6" t="s">
        <v>91</v>
      </c>
      <c r="J26" s="8">
        <v>0.055</v>
      </c>
      <c r="K26" s="8">
        <v>0.0264</v>
      </c>
      <c r="L26" s="7">
        <v>4602620</v>
      </c>
      <c r="M26" s="7">
        <v>151</v>
      </c>
      <c r="N26" s="7">
        <v>0</v>
      </c>
      <c r="O26" s="7">
        <v>6949.96</v>
      </c>
      <c r="P26" s="8">
        <v>0.0003</v>
      </c>
      <c r="Q26" s="8">
        <v>0.013</v>
      </c>
      <c r="R26" s="8">
        <v>0.0032</v>
      </c>
    </row>
    <row r="27" spans="2:18" ht="12.75">
      <c r="B27" s="6" t="s">
        <v>132</v>
      </c>
      <c r="C27" s="17">
        <v>1110907</v>
      </c>
      <c r="D27" s="6" t="s">
        <v>119</v>
      </c>
      <c r="E27" s="6"/>
      <c r="F27" s="6"/>
      <c r="G27" s="6"/>
      <c r="H27" s="17">
        <v>0.92</v>
      </c>
      <c r="I27" s="6" t="s">
        <v>91</v>
      </c>
      <c r="J27" s="8">
        <v>0.06</v>
      </c>
      <c r="K27" s="8">
        <v>0.0015</v>
      </c>
      <c r="L27" s="7">
        <v>27016744</v>
      </c>
      <c r="M27" s="7">
        <v>105.85</v>
      </c>
      <c r="N27" s="7">
        <v>0</v>
      </c>
      <c r="O27" s="7">
        <v>28597.22</v>
      </c>
      <c r="P27" s="8">
        <v>0.0015</v>
      </c>
      <c r="Q27" s="8">
        <v>0.0536</v>
      </c>
      <c r="R27" s="8">
        <v>0.0133</v>
      </c>
    </row>
    <row r="28" spans="2:18" ht="12.75">
      <c r="B28" s="6" t="s">
        <v>133</v>
      </c>
      <c r="C28" s="17">
        <v>1126747</v>
      </c>
      <c r="D28" s="6" t="s">
        <v>119</v>
      </c>
      <c r="E28" s="6"/>
      <c r="F28" s="6"/>
      <c r="G28" s="6"/>
      <c r="H28" s="17">
        <v>4.65</v>
      </c>
      <c r="I28" s="6" t="s">
        <v>91</v>
      </c>
      <c r="J28" s="8">
        <v>0.0425</v>
      </c>
      <c r="K28" s="8">
        <v>0.0082</v>
      </c>
      <c r="L28" s="7">
        <v>31054534</v>
      </c>
      <c r="M28" s="7">
        <v>116.75</v>
      </c>
      <c r="N28" s="7">
        <v>1247.16</v>
      </c>
      <c r="O28" s="7">
        <v>37503.33</v>
      </c>
      <c r="P28" s="8">
        <v>0.0017</v>
      </c>
      <c r="Q28" s="8">
        <v>0.0703</v>
      </c>
      <c r="R28" s="8">
        <v>0.0175</v>
      </c>
    </row>
    <row r="29" spans="2:18" ht="12.75">
      <c r="B29" s="6" t="s">
        <v>134</v>
      </c>
      <c r="C29" s="17">
        <v>1130848</v>
      </c>
      <c r="D29" s="6" t="s">
        <v>119</v>
      </c>
      <c r="E29" s="6"/>
      <c r="F29" s="6"/>
      <c r="G29" s="6"/>
      <c r="H29" s="17">
        <v>5.53</v>
      </c>
      <c r="I29" s="6" t="s">
        <v>91</v>
      </c>
      <c r="J29" s="8">
        <v>0.0375</v>
      </c>
      <c r="K29" s="8">
        <v>0.0108</v>
      </c>
      <c r="L29" s="7">
        <v>21018391</v>
      </c>
      <c r="M29" s="7">
        <v>115.48</v>
      </c>
      <c r="N29" s="7">
        <v>786.03</v>
      </c>
      <c r="O29" s="7">
        <v>25058.07</v>
      </c>
      <c r="P29" s="8">
        <v>0.0014</v>
      </c>
      <c r="Q29" s="8">
        <v>0.047</v>
      </c>
      <c r="R29" s="8">
        <v>0.0117</v>
      </c>
    </row>
    <row r="30" spans="2:18" ht="12.75">
      <c r="B30" s="6" t="s">
        <v>135</v>
      </c>
      <c r="C30" s="17">
        <v>1139344</v>
      </c>
      <c r="D30" s="6" t="s">
        <v>119</v>
      </c>
      <c r="E30" s="6"/>
      <c r="F30" s="6"/>
      <c r="G30" s="6"/>
      <c r="H30" s="17">
        <v>8.34</v>
      </c>
      <c r="I30" s="6" t="s">
        <v>91</v>
      </c>
      <c r="J30" s="8">
        <v>0.02</v>
      </c>
      <c r="K30" s="8">
        <v>0.0164</v>
      </c>
      <c r="L30" s="7">
        <v>15369340</v>
      </c>
      <c r="M30" s="7">
        <v>102.96</v>
      </c>
      <c r="N30" s="7">
        <v>343.44</v>
      </c>
      <c r="O30" s="7">
        <v>16167.72</v>
      </c>
      <c r="P30" s="8">
        <v>0.0012</v>
      </c>
      <c r="Q30" s="8">
        <v>0.0303</v>
      </c>
      <c r="R30" s="8">
        <v>0.0075</v>
      </c>
    </row>
    <row r="31" spans="2:18" ht="12.75">
      <c r="B31" s="6" t="s">
        <v>136</v>
      </c>
      <c r="C31" s="17">
        <v>1140193</v>
      </c>
      <c r="D31" s="6" t="s">
        <v>119</v>
      </c>
      <c r="E31" s="6"/>
      <c r="F31" s="6"/>
      <c r="G31" s="6"/>
      <c r="H31" s="17">
        <v>19.01</v>
      </c>
      <c r="I31" s="6" t="s">
        <v>91</v>
      </c>
      <c r="J31" s="8">
        <v>0.0375</v>
      </c>
      <c r="K31" s="8">
        <v>0.029</v>
      </c>
      <c r="L31" s="7">
        <v>3050975</v>
      </c>
      <c r="M31" s="7">
        <v>116.6</v>
      </c>
      <c r="N31" s="7">
        <v>114.1</v>
      </c>
      <c r="O31" s="7">
        <v>3671.54</v>
      </c>
      <c r="P31" s="8">
        <v>0.0007</v>
      </c>
      <c r="Q31" s="8">
        <v>0.0069</v>
      </c>
      <c r="R31" s="8">
        <v>0.0017</v>
      </c>
    </row>
    <row r="32" spans="2:18" ht="12.75">
      <c r="B32" s="6" t="s">
        <v>137</v>
      </c>
      <c r="C32" s="17">
        <v>1138130</v>
      </c>
      <c r="D32" s="6" t="s">
        <v>119</v>
      </c>
      <c r="E32" s="6"/>
      <c r="F32" s="6"/>
      <c r="G32" s="6"/>
      <c r="H32" s="17">
        <v>3.03</v>
      </c>
      <c r="I32" s="6" t="s">
        <v>91</v>
      </c>
      <c r="J32" s="8">
        <v>0.01</v>
      </c>
      <c r="K32" s="8">
        <v>0.0049</v>
      </c>
      <c r="L32" s="7">
        <v>8000000</v>
      </c>
      <c r="M32" s="7">
        <v>102.46</v>
      </c>
      <c r="N32" s="7">
        <v>0</v>
      </c>
      <c r="O32" s="7">
        <v>8196.8</v>
      </c>
      <c r="P32" s="8">
        <v>0.0005</v>
      </c>
      <c r="Q32" s="8">
        <v>0.0154</v>
      </c>
      <c r="R32" s="8">
        <v>0.0038</v>
      </c>
    </row>
    <row r="33" spans="2:18" ht="12.75">
      <c r="B33" s="6" t="s">
        <v>138</v>
      </c>
      <c r="C33" s="17">
        <v>1131770</v>
      </c>
      <c r="D33" s="6" t="s">
        <v>119</v>
      </c>
      <c r="E33" s="6"/>
      <c r="F33" s="6"/>
      <c r="G33" s="6"/>
      <c r="H33" s="17">
        <v>1.15</v>
      </c>
      <c r="I33" s="6" t="s">
        <v>91</v>
      </c>
      <c r="J33" s="8">
        <v>0.0225</v>
      </c>
      <c r="K33" s="8">
        <v>0.0017</v>
      </c>
      <c r="L33" s="7">
        <v>7668000</v>
      </c>
      <c r="M33" s="7">
        <v>104.3</v>
      </c>
      <c r="N33" s="7">
        <v>0</v>
      </c>
      <c r="O33" s="7">
        <v>7997.72</v>
      </c>
      <c r="P33" s="8">
        <v>0.0004</v>
      </c>
      <c r="Q33" s="8">
        <v>0.015</v>
      </c>
      <c r="R33" s="8">
        <v>0.0037</v>
      </c>
    </row>
    <row r="34" spans="2:18" ht="12.75">
      <c r="B34" s="6" t="s">
        <v>139</v>
      </c>
      <c r="C34" s="17">
        <v>1135557</v>
      </c>
      <c r="D34" s="6" t="s">
        <v>119</v>
      </c>
      <c r="E34" s="6"/>
      <c r="F34" s="6"/>
      <c r="G34" s="6"/>
      <c r="H34" s="17">
        <v>6.97</v>
      </c>
      <c r="I34" s="6" t="s">
        <v>91</v>
      </c>
      <c r="J34" s="8">
        <v>0.0175</v>
      </c>
      <c r="K34" s="8">
        <v>0.0138</v>
      </c>
      <c r="L34" s="7">
        <v>3000000</v>
      </c>
      <c r="M34" s="7">
        <v>103.58</v>
      </c>
      <c r="N34" s="7">
        <v>0</v>
      </c>
      <c r="O34" s="7">
        <v>3107.4</v>
      </c>
      <c r="P34" s="8">
        <v>0.0002</v>
      </c>
      <c r="Q34" s="8">
        <v>0.0058</v>
      </c>
      <c r="R34" s="8">
        <v>0.0014</v>
      </c>
    </row>
    <row r="35" spans="2:18" ht="12.75">
      <c r="B35" s="6" t="s">
        <v>140</v>
      </c>
      <c r="C35" s="17">
        <v>1136548</v>
      </c>
      <c r="D35" s="6" t="s">
        <v>119</v>
      </c>
      <c r="E35" s="6"/>
      <c r="F35" s="6"/>
      <c r="G35" s="6"/>
      <c r="H35" s="17">
        <v>0.59</v>
      </c>
      <c r="I35" s="6" t="s">
        <v>91</v>
      </c>
      <c r="J35" s="8">
        <v>0.005</v>
      </c>
      <c r="K35" s="8">
        <v>0.0008</v>
      </c>
      <c r="L35" s="7">
        <v>6089899</v>
      </c>
      <c r="M35" s="7">
        <v>100.45</v>
      </c>
      <c r="N35" s="7">
        <v>0</v>
      </c>
      <c r="O35" s="7">
        <v>6117.3</v>
      </c>
      <c r="P35" s="8">
        <v>0.0004</v>
      </c>
      <c r="Q35" s="8">
        <v>0.0115</v>
      </c>
      <c r="R35" s="8">
        <v>0.0029</v>
      </c>
    </row>
    <row r="36" spans="2:18" ht="12.75">
      <c r="B36" s="6" t="s">
        <v>141</v>
      </c>
      <c r="C36" s="17">
        <v>1099456</v>
      </c>
      <c r="D36" s="6" t="s">
        <v>119</v>
      </c>
      <c r="E36" s="6"/>
      <c r="F36" s="6"/>
      <c r="G36" s="6"/>
      <c r="H36" s="17">
        <v>7.06</v>
      </c>
      <c r="I36" s="6" t="s">
        <v>91</v>
      </c>
      <c r="J36" s="8">
        <v>0.0625</v>
      </c>
      <c r="K36" s="8">
        <v>0.0149</v>
      </c>
      <c r="L36" s="7">
        <v>59314685</v>
      </c>
      <c r="M36" s="7">
        <v>140.68</v>
      </c>
      <c r="N36" s="7">
        <v>0</v>
      </c>
      <c r="O36" s="7">
        <v>83443.9</v>
      </c>
      <c r="P36" s="8">
        <v>0.0035</v>
      </c>
      <c r="Q36" s="8">
        <v>0.1565</v>
      </c>
      <c r="R36" s="8">
        <v>0.0389</v>
      </c>
    </row>
    <row r="37" spans="2:18" ht="12.75">
      <c r="B37" s="6" t="s">
        <v>142</v>
      </c>
      <c r="C37" s="17">
        <v>1127646</v>
      </c>
      <c r="D37" s="6" t="s">
        <v>119</v>
      </c>
      <c r="E37" s="6"/>
      <c r="F37" s="6"/>
      <c r="G37" s="6"/>
      <c r="H37" s="17">
        <v>3.67</v>
      </c>
      <c r="I37" s="6" t="s">
        <v>91</v>
      </c>
      <c r="J37" s="8">
        <v>0.0011</v>
      </c>
      <c r="K37" s="8">
        <v>0.0017</v>
      </c>
      <c r="L37" s="7">
        <v>10055000</v>
      </c>
      <c r="M37" s="7">
        <v>99.78</v>
      </c>
      <c r="N37" s="7">
        <v>0</v>
      </c>
      <c r="O37" s="7">
        <v>10032.88</v>
      </c>
      <c r="P37" s="8">
        <v>0.0007</v>
      </c>
      <c r="Q37" s="8">
        <v>0.0188</v>
      </c>
      <c r="R37" s="8">
        <v>0.0047</v>
      </c>
    </row>
    <row r="38" spans="2:18" ht="12.75">
      <c r="B38" s="6" t="s">
        <v>143</v>
      </c>
      <c r="C38" s="17">
        <v>1116193</v>
      </c>
      <c r="D38" s="6" t="s">
        <v>119</v>
      </c>
      <c r="E38" s="6"/>
      <c r="F38" s="6"/>
      <c r="G38" s="6"/>
      <c r="H38" s="17">
        <v>2.17</v>
      </c>
      <c r="I38" s="6" t="s">
        <v>91</v>
      </c>
      <c r="J38" s="8">
        <v>0.0011</v>
      </c>
      <c r="K38" s="8">
        <v>0.0015</v>
      </c>
      <c r="L38" s="7">
        <v>6100000</v>
      </c>
      <c r="M38" s="7">
        <v>99.93</v>
      </c>
      <c r="N38" s="7">
        <v>0</v>
      </c>
      <c r="O38" s="7">
        <v>6095.73</v>
      </c>
      <c r="P38" s="8">
        <v>0.0003</v>
      </c>
      <c r="Q38" s="8">
        <v>0.0114</v>
      </c>
      <c r="R38" s="8">
        <v>0.0028</v>
      </c>
    </row>
    <row r="39" spans="2:21" ht="12.75">
      <c r="B39" s="13" t="s">
        <v>149</v>
      </c>
      <c r="C39" s="14"/>
      <c r="D39" s="13"/>
      <c r="E39" s="13"/>
      <c r="F39" s="13"/>
      <c r="G39" s="13"/>
      <c r="I39" s="13"/>
      <c r="J39" s="20"/>
      <c r="L39" s="15">
        <v>0</v>
      </c>
      <c r="O39" s="15">
        <v>0</v>
      </c>
      <c r="Q39" s="16">
        <v>0</v>
      </c>
      <c r="R39" s="16">
        <v>0</v>
      </c>
      <c r="U39" s="24"/>
    </row>
    <row r="40" spans="2:18" ht="12.75">
      <c r="B40" s="3" t="s">
        <v>150</v>
      </c>
      <c r="C40" s="12"/>
      <c r="D40" s="3"/>
      <c r="E40" s="3"/>
      <c r="F40" s="3"/>
      <c r="G40" s="3"/>
      <c r="H40" s="21">
        <v>4.1442433396099245</v>
      </c>
      <c r="I40" s="3"/>
      <c r="J40" s="20"/>
      <c r="K40" s="10">
        <v>0.02820458398127953</v>
      </c>
      <c r="L40" s="9">
        <f>L41+L43</f>
        <v>14688800</v>
      </c>
      <c r="O40" s="9">
        <f>O41+O43</f>
        <v>12076.619999999999</v>
      </c>
      <c r="Q40" s="10">
        <v>0.015</v>
      </c>
      <c r="R40" s="10">
        <v>0.0037</v>
      </c>
    </row>
    <row r="41" spans="2:18" ht="12.75">
      <c r="B41" s="13" t="s">
        <v>151</v>
      </c>
      <c r="C41" s="14"/>
      <c r="D41" s="13"/>
      <c r="E41" s="13"/>
      <c r="F41" s="13"/>
      <c r="G41" s="13"/>
      <c r="H41" s="14">
        <v>3.93</v>
      </c>
      <c r="I41" s="13"/>
      <c r="J41" s="20"/>
      <c r="K41" s="16">
        <v>0.031</v>
      </c>
      <c r="L41" s="15">
        <v>2067000</v>
      </c>
      <c r="O41" s="15">
        <v>7600.45</v>
      </c>
      <c r="Q41" s="16">
        <v>0.0143</v>
      </c>
      <c r="R41" s="16">
        <v>0.0035</v>
      </c>
    </row>
    <row r="42" spans="2:18" ht="12.75">
      <c r="B42" s="6" t="s">
        <v>152</v>
      </c>
      <c r="C42" s="17" t="s">
        <v>153</v>
      </c>
      <c r="D42" s="6" t="s">
        <v>154</v>
      </c>
      <c r="E42" s="6" t="s">
        <v>155</v>
      </c>
      <c r="F42" s="6" t="s">
        <v>148</v>
      </c>
      <c r="G42" s="6"/>
      <c r="H42" s="17">
        <v>3.93</v>
      </c>
      <c r="I42" s="6" t="s">
        <v>43</v>
      </c>
      <c r="J42" s="8">
        <v>0.04</v>
      </c>
      <c r="K42" s="8">
        <v>0.031</v>
      </c>
      <c r="L42" s="7">
        <v>2067000</v>
      </c>
      <c r="M42" s="7">
        <v>104.64</v>
      </c>
      <c r="N42" s="7">
        <v>0</v>
      </c>
      <c r="O42" s="7">
        <v>7600.45</v>
      </c>
      <c r="P42" s="8">
        <v>0.0014</v>
      </c>
      <c r="Q42" s="8">
        <v>0.0143</v>
      </c>
      <c r="R42" s="8">
        <v>0.0035</v>
      </c>
    </row>
    <row r="43" spans="2:18" ht="12.75">
      <c r="B43" s="13" t="s">
        <v>156</v>
      </c>
      <c r="C43" s="14"/>
      <c r="D43" s="13"/>
      <c r="E43" s="13"/>
      <c r="F43" s="13"/>
      <c r="G43" s="13"/>
      <c r="H43" s="22">
        <v>4.508024382451963</v>
      </c>
      <c r="I43" s="13"/>
      <c r="J43" s="20"/>
      <c r="K43" s="16">
        <v>0.023458021701588637</v>
      </c>
      <c r="L43" s="15">
        <f>SUM(L44:L45)</f>
        <v>12621800</v>
      </c>
      <c r="O43" s="15">
        <f>SUM(O44:O45)</f>
        <v>4476.17</v>
      </c>
      <c r="Q43" s="16">
        <v>0.0007</v>
      </c>
      <c r="R43" s="16">
        <v>0.0002</v>
      </c>
    </row>
    <row r="44" spans="2:18" ht="12.75">
      <c r="B44" s="6" t="s">
        <v>157</v>
      </c>
      <c r="C44" s="17" t="s">
        <v>158</v>
      </c>
      <c r="D44" s="6" t="s">
        <v>159</v>
      </c>
      <c r="E44" s="6" t="s">
        <v>160</v>
      </c>
      <c r="F44" s="6" t="s">
        <v>161</v>
      </c>
      <c r="G44" s="6"/>
      <c r="H44" s="17">
        <v>1.95</v>
      </c>
      <c r="I44" s="6" t="s">
        <v>44</v>
      </c>
      <c r="J44" s="8">
        <v>0.013</v>
      </c>
      <c r="K44" s="8">
        <v>-0.0013</v>
      </c>
      <c r="L44" s="7">
        <v>11400000</v>
      </c>
      <c r="M44" s="7">
        <v>102.86</v>
      </c>
      <c r="N44" s="7">
        <v>0</v>
      </c>
      <c r="O44" s="7">
        <v>386.83</v>
      </c>
      <c r="P44" s="8">
        <v>0.0042</v>
      </c>
      <c r="Q44" s="8">
        <v>0.0007</v>
      </c>
      <c r="R44" s="8">
        <v>0.0002</v>
      </c>
    </row>
    <row r="45" spans="2:18" ht="12.75">
      <c r="B45" s="6" t="s">
        <v>144</v>
      </c>
      <c r="C45" s="17" t="s">
        <v>145</v>
      </c>
      <c r="D45" s="6" t="s">
        <v>146</v>
      </c>
      <c r="E45" s="6" t="s">
        <v>147</v>
      </c>
      <c r="F45" s="6" t="s">
        <v>148</v>
      </c>
      <c r="G45" s="6"/>
      <c r="H45" s="17">
        <v>4.75</v>
      </c>
      <c r="I45" s="6" t="s">
        <v>43</v>
      </c>
      <c r="J45" s="8">
        <v>0.015</v>
      </c>
      <c r="K45" s="8">
        <v>0.0258</v>
      </c>
      <c r="L45" s="7">
        <v>1221800</v>
      </c>
      <c r="M45" s="7">
        <v>95.25</v>
      </c>
      <c r="N45" s="7">
        <v>0</v>
      </c>
      <c r="O45" s="7">
        <v>4089.34</v>
      </c>
      <c r="P45" s="8">
        <v>0</v>
      </c>
      <c r="Q45" s="8">
        <v>0.0077</v>
      </c>
      <c r="R45" s="8">
        <v>0.0019</v>
      </c>
    </row>
    <row r="46" ht="12.75">
      <c r="J46" s="20"/>
    </row>
    <row r="47" ht="12.75">
      <c r="J47" s="20"/>
    </row>
    <row r="48" spans="2:15" ht="12.75">
      <c r="B48" s="6" t="s">
        <v>101</v>
      </c>
      <c r="C48" s="17"/>
      <c r="D48" s="6"/>
      <c r="E48" s="6"/>
      <c r="F48" s="6"/>
      <c r="G48" s="6"/>
      <c r="I48" s="6"/>
      <c r="J48" s="20"/>
      <c r="L48" s="9"/>
      <c r="O48" s="9"/>
    </row>
    <row r="49" ht="12.75">
      <c r="J49" s="20"/>
    </row>
    <row r="50" spans="10:16" ht="12.75">
      <c r="J50" s="20"/>
      <c r="P50" s="24"/>
    </row>
    <row r="51" ht="12.75">
      <c r="J51" s="20"/>
    </row>
    <row r="52" ht="12.75">
      <c r="B52" s="5" t="s">
        <v>73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 topLeftCell="A1"/>
  </sheetViews>
  <sheetFormatPr defaultColWidth="9.140625" defaultRowHeight="12.75"/>
  <cols>
    <col min="2" max="2" width="44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7.7109375" style="0" customWidth="1"/>
    <col min="12" max="12" width="11.7109375" style="0" customWidth="1"/>
    <col min="13" max="13" width="14.7109375" style="0" customWidth="1"/>
    <col min="14" max="14" width="24.7109375" style="0" customWidth="1"/>
    <col min="15" max="15" width="27.7109375" style="0" customWidth="1"/>
    <col min="16" max="16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1386</v>
      </c>
    </row>
    <row r="7" spans="2:16" ht="12.75">
      <c r="B7" s="3" t="s">
        <v>75</v>
      </c>
      <c r="C7" s="3" t="s">
        <v>76</v>
      </c>
      <c r="D7" s="3" t="s">
        <v>164</v>
      </c>
      <c r="E7" s="3" t="s">
        <v>78</v>
      </c>
      <c r="F7" s="3" t="s">
        <v>79</v>
      </c>
      <c r="G7" s="3" t="s">
        <v>105</v>
      </c>
      <c r="H7" s="3" t="s">
        <v>106</v>
      </c>
      <c r="I7" s="3" t="s">
        <v>80</v>
      </c>
      <c r="J7" s="3" t="s">
        <v>81</v>
      </c>
      <c r="K7" s="3" t="s">
        <v>1383</v>
      </c>
      <c r="L7" s="3" t="s">
        <v>107</v>
      </c>
      <c r="M7" s="3" t="s">
        <v>1384</v>
      </c>
      <c r="N7" s="3" t="s">
        <v>109</v>
      </c>
      <c r="O7" s="3" t="s">
        <v>110</v>
      </c>
      <c r="P7" s="3" t="s">
        <v>85</v>
      </c>
    </row>
    <row r="8" spans="2:16" ht="12.75">
      <c r="B8" s="4"/>
      <c r="C8" s="4"/>
      <c r="D8" s="4"/>
      <c r="E8" s="4"/>
      <c r="F8" s="4"/>
      <c r="G8" s="4" t="s">
        <v>111</v>
      </c>
      <c r="H8" s="4" t="s">
        <v>112</v>
      </c>
      <c r="I8" s="4"/>
      <c r="J8" s="4" t="s">
        <v>86</v>
      </c>
      <c r="K8" s="4" t="s">
        <v>86</v>
      </c>
      <c r="L8" s="4" t="s">
        <v>113</v>
      </c>
      <c r="M8" s="4" t="s">
        <v>87</v>
      </c>
      <c r="N8" s="4" t="s">
        <v>86</v>
      </c>
      <c r="O8" s="4" t="s">
        <v>86</v>
      </c>
      <c r="P8" s="4" t="s">
        <v>86</v>
      </c>
    </row>
    <row r="10" spans="2:16" ht="12.75">
      <c r="B10" s="3" t="s">
        <v>1387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 ht="12.75">
      <c r="B11" s="3" t="s">
        <v>1388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 ht="12.75">
      <c r="B12" s="13" t="s">
        <v>1389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 ht="12.75">
      <c r="B13" s="13" t="s">
        <v>1390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1391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1392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 ht="12.75">
      <c r="B16" s="3" t="s">
        <v>1393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 ht="12.75">
      <c r="B17" s="13" t="s">
        <v>1394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 ht="12.75">
      <c r="B18" s="13" t="s">
        <v>1395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9" ht="12.75">
      <c r="B21" s="6" t="s">
        <v>101</v>
      </c>
      <c r="C21" s="17"/>
      <c r="D21" s="6"/>
      <c r="E21" s="6"/>
      <c r="F21" s="6"/>
      <c r="G21" s="6"/>
      <c r="I21" s="6"/>
    </row>
    <row r="25" ht="12.75">
      <c r="B25" s="5" t="s">
        <v>73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7"/>
  <sheetViews>
    <sheetView rightToLeft="1" workbookViewId="0" topLeftCell="A1"/>
  </sheetViews>
  <sheetFormatPr defaultColWidth="9.140625" defaultRowHeight="12.75"/>
  <cols>
    <col min="2" max="2" width="50.7109375" style="0" customWidth="1"/>
    <col min="3" max="4" width="12.7109375" style="0" customWidth="1"/>
    <col min="5" max="5" width="11.7109375" style="0" customWidth="1"/>
    <col min="6" max="6" width="13.7109375" style="0" customWidth="1"/>
    <col min="7" max="7" width="11.7109375" style="0" customWidth="1"/>
    <col min="8" max="8" width="9.7109375" style="0" customWidth="1"/>
    <col min="9" max="9" width="12.7109375" style="0" customWidth="1"/>
    <col min="10" max="10" width="14.7109375" style="0" customWidth="1"/>
    <col min="11" max="11" width="6.7109375" style="0" customWidth="1"/>
    <col min="12" max="12" width="11.7109375" style="0" customWidth="1"/>
    <col min="13" max="13" width="14.7109375" style="0" customWidth="1"/>
    <col min="14" max="14" width="16.7109375" style="0" customWidth="1"/>
    <col min="15" max="15" width="12.7109375" style="0" customWidth="1"/>
    <col min="16" max="16" width="10.7109375" style="0" customWidth="1"/>
    <col min="17" max="17" width="21.7109375" style="0" customWidth="1"/>
    <col min="18" max="18" width="11.7109375" style="0" customWidth="1"/>
    <col min="19" max="19" width="24.7109375" style="0" customWidth="1"/>
    <col min="20" max="20" width="27.7109375" style="0" customWidth="1"/>
    <col min="21" max="21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102</v>
      </c>
    </row>
    <row r="7" ht="15.75">
      <c r="B7" s="2" t="s">
        <v>162</v>
      </c>
    </row>
    <row r="8" spans="2:21" ht="12.75">
      <c r="B8" s="3" t="s">
        <v>75</v>
      </c>
      <c r="C8" s="3" t="s">
        <v>76</v>
      </c>
      <c r="D8" s="3" t="s">
        <v>104</v>
      </c>
      <c r="E8" s="3" t="s">
        <v>163</v>
      </c>
      <c r="F8" s="3" t="s">
        <v>77</v>
      </c>
      <c r="G8" s="3" t="s">
        <v>164</v>
      </c>
      <c r="H8" s="3" t="s">
        <v>78</v>
      </c>
      <c r="I8" s="3" t="s">
        <v>79</v>
      </c>
      <c r="J8" s="3" t="s">
        <v>105</v>
      </c>
      <c r="K8" s="3" t="s">
        <v>106</v>
      </c>
      <c r="L8" s="3" t="s">
        <v>80</v>
      </c>
      <c r="M8" s="3" t="s">
        <v>81</v>
      </c>
      <c r="N8" s="3" t="s">
        <v>82</v>
      </c>
      <c r="O8" s="3" t="s">
        <v>107</v>
      </c>
      <c r="P8" s="3" t="s">
        <v>42</v>
      </c>
      <c r="Q8" s="3" t="s">
        <v>108</v>
      </c>
      <c r="R8" s="3" t="s">
        <v>83</v>
      </c>
      <c r="S8" s="3" t="s">
        <v>109</v>
      </c>
      <c r="T8" s="3" t="s">
        <v>110</v>
      </c>
      <c r="U8" s="3" t="s">
        <v>85</v>
      </c>
    </row>
    <row r="9" spans="2:21" ht="12.75">
      <c r="B9" s="4"/>
      <c r="C9" s="4"/>
      <c r="D9" s="4"/>
      <c r="E9" s="4"/>
      <c r="F9" s="4"/>
      <c r="G9" s="4"/>
      <c r="H9" s="4"/>
      <c r="I9" s="4"/>
      <c r="J9" s="4" t="s">
        <v>111</v>
      </c>
      <c r="K9" s="4" t="s">
        <v>112</v>
      </c>
      <c r="L9" s="4"/>
      <c r="M9" s="4" t="s">
        <v>86</v>
      </c>
      <c r="N9" s="4" t="s">
        <v>86</v>
      </c>
      <c r="O9" s="4" t="s">
        <v>113</v>
      </c>
      <c r="P9" s="4" t="s">
        <v>114</v>
      </c>
      <c r="Q9" s="4" t="s">
        <v>87</v>
      </c>
      <c r="R9" s="4" t="s">
        <v>87</v>
      </c>
      <c r="S9" s="4" t="s">
        <v>86</v>
      </c>
      <c r="T9" s="4" t="s">
        <v>86</v>
      </c>
      <c r="U9" s="4" t="s">
        <v>86</v>
      </c>
    </row>
    <row r="11" spans="2:21" ht="12.75">
      <c r="B11" s="3" t="s">
        <v>165</v>
      </c>
      <c r="C11" s="12"/>
      <c r="D11" s="3"/>
      <c r="E11" s="3"/>
      <c r="F11" s="3"/>
      <c r="G11" s="3"/>
      <c r="H11" s="3"/>
      <c r="I11" s="3"/>
      <c r="J11" s="3"/>
      <c r="K11" s="12">
        <v>0.12</v>
      </c>
      <c r="L11" s="3"/>
      <c r="N11" s="10">
        <v>0.0035</v>
      </c>
      <c r="O11" s="9">
        <v>81100</v>
      </c>
      <c r="R11" s="9">
        <v>814</v>
      </c>
      <c r="T11" s="10">
        <v>1</v>
      </c>
      <c r="U11" s="10">
        <v>0.0004</v>
      </c>
    </row>
    <row r="12" spans="2:21" ht="12.75">
      <c r="B12" s="3" t="s">
        <v>166</v>
      </c>
      <c r="C12" s="12"/>
      <c r="D12" s="3"/>
      <c r="E12" s="3"/>
      <c r="F12" s="3"/>
      <c r="G12" s="3"/>
      <c r="H12" s="3"/>
      <c r="I12" s="3"/>
      <c r="J12" s="3"/>
      <c r="K12" s="12">
        <v>0.12</v>
      </c>
      <c r="L12" s="3"/>
      <c r="N12" s="10">
        <v>0.0035</v>
      </c>
      <c r="O12" s="9">
        <v>81100</v>
      </c>
      <c r="R12" s="9">
        <v>814</v>
      </c>
      <c r="T12" s="10">
        <v>1</v>
      </c>
      <c r="U12" s="10">
        <v>0.0004</v>
      </c>
    </row>
    <row r="13" spans="2:21" ht="12.75">
      <c r="B13" s="13" t="s">
        <v>167</v>
      </c>
      <c r="C13" s="14"/>
      <c r="D13" s="13"/>
      <c r="E13" s="13"/>
      <c r="F13" s="13"/>
      <c r="G13" s="13"/>
      <c r="H13" s="13"/>
      <c r="I13" s="13"/>
      <c r="J13" s="13"/>
      <c r="L13" s="13"/>
      <c r="O13" s="15">
        <v>0</v>
      </c>
      <c r="R13" s="15">
        <v>0</v>
      </c>
      <c r="T13" s="16">
        <v>0</v>
      </c>
      <c r="U13" s="16">
        <v>0</v>
      </c>
    </row>
    <row r="14" spans="2:21" ht="12.75">
      <c r="B14" s="13" t="s">
        <v>168</v>
      </c>
      <c r="C14" s="14"/>
      <c r="D14" s="13"/>
      <c r="E14" s="13"/>
      <c r="F14" s="13"/>
      <c r="G14" s="13"/>
      <c r="H14" s="13"/>
      <c r="I14" s="13"/>
      <c r="J14" s="13"/>
      <c r="K14" s="14">
        <v>0.12</v>
      </c>
      <c r="L14" s="13"/>
      <c r="N14" s="16">
        <v>0.0035</v>
      </c>
      <c r="O14" s="15">
        <v>81100</v>
      </c>
      <c r="R14" s="15">
        <v>814</v>
      </c>
      <c r="T14" s="16">
        <v>1</v>
      </c>
      <c r="U14" s="16">
        <v>0.0004</v>
      </c>
    </row>
    <row r="15" spans="2:21" ht="12.75">
      <c r="B15" s="6" t="s">
        <v>169</v>
      </c>
      <c r="C15" s="17">
        <v>1140912</v>
      </c>
      <c r="D15" s="6" t="s">
        <v>119</v>
      </c>
      <c r="E15" s="6"/>
      <c r="F15" s="18">
        <v>513704304</v>
      </c>
      <c r="G15" s="6" t="s">
        <v>170</v>
      </c>
      <c r="H15" s="6" t="s">
        <v>92</v>
      </c>
      <c r="I15" s="6" t="s">
        <v>171</v>
      </c>
      <c r="J15" s="6"/>
      <c r="K15" s="17">
        <v>0.12</v>
      </c>
      <c r="L15" s="6" t="s">
        <v>91</v>
      </c>
      <c r="M15" s="19">
        <v>0.0042</v>
      </c>
      <c r="N15" s="8">
        <v>0.0035</v>
      </c>
      <c r="O15" s="7">
        <v>81100</v>
      </c>
      <c r="P15" s="7">
        <v>1003.7</v>
      </c>
      <c r="Q15" s="7">
        <v>0</v>
      </c>
      <c r="R15" s="7">
        <v>814</v>
      </c>
      <c r="S15" s="8">
        <v>0.0003</v>
      </c>
      <c r="T15" s="8">
        <v>1</v>
      </c>
      <c r="U15" s="8">
        <v>0.0004</v>
      </c>
    </row>
    <row r="16" spans="2:21" ht="12.75">
      <c r="B16" s="13" t="s">
        <v>172</v>
      </c>
      <c r="C16" s="14"/>
      <c r="D16" s="13"/>
      <c r="E16" s="13"/>
      <c r="F16" s="13"/>
      <c r="G16" s="13"/>
      <c r="H16" s="13"/>
      <c r="I16" s="13"/>
      <c r="J16" s="13"/>
      <c r="L16" s="13"/>
      <c r="O16" s="15">
        <v>0</v>
      </c>
      <c r="R16" s="15">
        <v>0</v>
      </c>
      <c r="T16" s="16">
        <v>0</v>
      </c>
      <c r="U16" s="16">
        <v>0</v>
      </c>
    </row>
    <row r="17" spans="2:21" ht="12.75">
      <c r="B17" s="13" t="s">
        <v>173</v>
      </c>
      <c r="C17" s="14"/>
      <c r="D17" s="13"/>
      <c r="E17" s="13"/>
      <c r="F17" s="13"/>
      <c r="G17" s="13"/>
      <c r="H17" s="13"/>
      <c r="I17" s="13"/>
      <c r="J17" s="13"/>
      <c r="L17" s="13"/>
      <c r="O17" s="15">
        <v>0</v>
      </c>
      <c r="R17" s="15">
        <v>0</v>
      </c>
      <c r="T17" s="16">
        <v>0</v>
      </c>
      <c r="U17" s="16">
        <v>0</v>
      </c>
    </row>
    <row r="18" spans="2:21" ht="12.75">
      <c r="B18" s="3" t="s">
        <v>174</v>
      </c>
      <c r="C18" s="12"/>
      <c r="D18" s="3"/>
      <c r="E18" s="3"/>
      <c r="F18" s="3"/>
      <c r="G18" s="3"/>
      <c r="H18" s="3"/>
      <c r="I18" s="3"/>
      <c r="J18" s="3"/>
      <c r="L18" s="3"/>
      <c r="O18" s="9">
        <v>0</v>
      </c>
      <c r="R18" s="9">
        <v>0</v>
      </c>
      <c r="T18" s="10">
        <v>0</v>
      </c>
      <c r="U18" s="10">
        <v>0</v>
      </c>
    </row>
    <row r="19" spans="2:21" ht="12.75">
      <c r="B19" s="13" t="s">
        <v>175</v>
      </c>
      <c r="C19" s="14"/>
      <c r="D19" s="13"/>
      <c r="E19" s="13"/>
      <c r="F19" s="13"/>
      <c r="G19" s="13"/>
      <c r="H19" s="13"/>
      <c r="I19" s="13"/>
      <c r="J19" s="13"/>
      <c r="L19" s="13"/>
      <c r="O19" s="15">
        <v>0</v>
      </c>
      <c r="R19" s="15">
        <v>0</v>
      </c>
      <c r="T19" s="16">
        <v>0</v>
      </c>
      <c r="U19" s="16">
        <v>0</v>
      </c>
    </row>
    <row r="20" spans="2:21" ht="12.75">
      <c r="B20" s="13" t="s">
        <v>176</v>
      </c>
      <c r="C20" s="14"/>
      <c r="D20" s="13"/>
      <c r="E20" s="13"/>
      <c r="F20" s="13"/>
      <c r="G20" s="13"/>
      <c r="H20" s="13"/>
      <c r="I20" s="13"/>
      <c r="J20" s="13"/>
      <c r="L20" s="13"/>
      <c r="O20" s="15">
        <v>0</v>
      </c>
      <c r="R20" s="15">
        <v>0</v>
      </c>
      <c r="T20" s="16">
        <v>0</v>
      </c>
      <c r="U20" s="16">
        <v>0</v>
      </c>
    </row>
    <row r="23" spans="2:12" ht="12.75">
      <c r="B23" s="6" t="s">
        <v>101</v>
      </c>
      <c r="C23" s="17"/>
      <c r="D23" s="6"/>
      <c r="E23" s="6"/>
      <c r="F23" s="6"/>
      <c r="G23" s="6"/>
      <c r="H23" s="6"/>
      <c r="I23" s="6"/>
      <c r="J23" s="6"/>
      <c r="L23" s="6"/>
    </row>
    <row r="27" ht="12.75">
      <c r="B27" s="5" t="s">
        <v>73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66"/>
  <sheetViews>
    <sheetView rightToLeft="1" workbookViewId="0" topLeftCell="D1">
      <selection activeCell="E205" sqref="E205:E259"/>
    </sheetView>
  </sheetViews>
  <sheetFormatPr defaultColWidth="9.140625" defaultRowHeight="12.75"/>
  <cols>
    <col min="2" max="2" width="52.7109375" style="0" customWidth="1"/>
    <col min="3" max="3" width="15.7109375" style="0" customWidth="1"/>
    <col min="4" max="4" width="12.7109375" style="0" customWidth="1"/>
    <col min="5" max="5" width="11.7109375" style="0" customWidth="1"/>
    <col min="6" max="6" width="13.7109375" style="0" customWidth="1"/>
    <col min="7" max="7" width="36.7109375" style="0" customWidth="1"/>
    <col min="8" max="8" width="10.7109375" style="0" customWidth="1"/>
    <col min="9" max="9" width="12.7109375" style="0" customWidth="1"/>
    <col min="10" max="10" width="14.7109375" style="0" customWidth="1"/>
    <col min="11" max="11" width="8.7109375" style="0" customWidth="1"/>
    <col min="12" max="12" width="17.7109375" style="0" customWidth="1"/>
    <col min="13" max="13" width="14.7109375" style="0" customWidth="1"/>
    <col min="14" max="14" width="16.7109375" style="0" customWidth="1"/>
    <col min="15" max="15" width="17.7109375" style="0" customWidth="1"/>
    <col min="16" max="16" width="9.7109375" style="0" customWidth="1"/>
    <col min="17" max="17" width="21.7109375" style="0" customWidth="1"/>
    <col min="18" max="18" width="13.7109375" style="0" customWidth="1"/>
    <col min="19" max="19" width="24.7109375" style="0" customWidth="1"/>
    <col min="20" max="20" width="27.7109375" style="0" customWidth="1"/>
    <col min="21" max="21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102</v>
      </c>
    </row>
    <row r="7" ht="15.75">
      <c r="B7" s="2" t="s">
        <v>177</v>
      </c>
    </row>
    <row r="8" spans="2:21" ht="12.75">
      <c r="B8" s="3" t="s">
        <v>75</v>
      </c>
      <c r="C8" s="3" t="s">
        <v>76</v>
      </c>
      <c r="D8" s="3" t="s">
        <v>104</v>
      </c>
      <c r="E8" s="3" t="s">
        <v>163</v>
      </c>
      <c r="F8" s="3" t="s">
        <v>77</v>
      </c>
      <c r="G8" s="3" t="s">
        <v>164</v>
      </c>
      <c r="H8" s="3" t="s">
        <v>78</v>
      </c>
      <c r="I8" s="3" t="s">
        <v>79</v>
      </c>
      <c r="J8" s="3" t="s">
        <v>105</v>
      </c>
      <c r="K8" s="3" t="s">
        <v>106</v>
      </c>
      <c r="L8" s="3" t="s">
        <v>80</v>
      </c>
      <c r="M8" s="3" t="s">
        <v>81</v>
      </c>
      <c r="N8" s="3" t="s">
        <v>82</v>
      </c>
      <c r="O8" s="3" t="s">
        <v>107</v>
      </c>
      <c r="P8" s="3" t="s">
        <v>42</v>
      </c>
      <c r="Q8" s="3" t="s">
        <v>108</v>
      </c>
      <c r="R8" s="3" t="s">
        <v>83</v>
      </c>
      <c r="S8" s="3" t="s">
        <v>109</v>
      </c>
      <c r="T8" s="3" t="s">
        <v>110</v>
      </c>
      <c r="U8" s="3" t="s">
        <v>85</v>
      </c>
    </row>
    <row r="9" spans="2:21" ht="12.75">
      <c r="B9" s="4"/>
      <c r="C9" s="4"/>
      <c r="D9" s="4"/>
      <c r="E9" s="4"/>
      <c r="F9" s="4"/>
      <c r="G9" s="4"/>
      <c r="H9" s="4"/>
      <c r="I9" s="4"/>
      <c r="J9" s="4" t="s">
        <v>111</v>
      </c>
      <c r="K9" s="4" t="s">
        <v>112</v>
      </c>
      <c r="L9" s="4"/>
      <c r="M9" s="4" t="s">
        <v>86</v>
      </c>
      <c r="N9" s="4" t="s">
        <v>86</v>
      </c>
      <c r="O9" s="4" t="s">
        <v>113</v>
      </c>
      <c r="P9" s="4" t="s">
        <v>114</v>
      </c>
      <c r="Q9" s="4" t="s">
        <v>87</v>
      </c>
      <c r="R9" s="4" t="s">
        <v>87</v>
      </c>
      <c r="S9" s="4" t="s">
        <v>86</v>
      </c>
      <c r="T9" s="4" t="s">
        <v>86</v>
      </c>
      <c r="U9" s="4" t="s">
        <v>86</v>
      </c>
    </row>
    <row r="11" spans="2:21" ht="12.75">
      <c r="B11" s="3" t="s">
        <v>178</v>
      </c>
      <c r="C11" s="12"/>
      <c r="D11" s="3"/>
      <c r="E11" s="3"/>
      <c r="F11" s="3"/>
      <c r="G11" s="3"/>
      <c r="H11" s="3"/>
      <c r="I11" s="3"/>
      <c r="J11" s="3"/>
      <c r="K11" s="12">
        <v>4.39</v>
      </c>
      <c r="L11" s="3"/>
      <c r="N11" s="10">
        <v>0.0251</v>
      </c>
      <c r="O11" s="9">
        <v>358556288.11</v>
      </c>
      <c r="R11" s="9">
        <v>428356.71</v>
      </c>
      <c r="T11" s="10">
        <v>1</v>
      </c>
      <c r="U11" s="10">
        <v>0.1999</v>
      </c>
    </row>
    <row r="12" spans="2:21" ht="12.75">
      <c r="B12" s="3" t="s">
        <v>179</v>
      </c>
      <c r="C12" s="12"/>
      <c r="D12" s="3"/>
      <c r="E12" s="3"/>
      <c r="F12" s="3"/>
      <c r="G12" s="3"/>
      <c r="H12" s="3"/>
      <c r="I12" s="3"/>
      <c r="J12" s="3"/>
      <c r="K12" s="12">
        <v>4.25</v>
      </c>
      <c r="L12" s="3"/>
      <c r="N12" s="10">
        <v>0.022</v>
      </c>
      <c r="O12" s="9">
        <v>336733958.11</v>
      </c>
      <c r="R12" s="9">
        <v>369990.04</v>
      </c>
      <c r="T12" s="10">
        <v>0.8637</v>
      </c>
      <c r="U12" s="10">
        <v>0.1726</v>
      </c>
    </row>
    <row r="13" spans="2:21" ht="12.75">
      <c r="B13" s="13" t="s">
        <v>180</v>
      </c>
      <c r="C13" s="14"/>
      <c r="D13" s="13"/>
      <c r="E13" s="13"/>
      <c r="F13" s="13"/>
      <c r="G13" s="13"/>
      <c r="H13" s="13"/>
      <c r="I13" s="13"/>
      <c r="J13" s="13"/>
      <c r="K13" s="14">
        <v>4.44</v>
      </c>
      <c r="L13" s="13"/>
      <c r="N13" s="16">
        <v>0.0146</v>
      </c>
      <c r="O13" s="15">
        <v>158650524.48</v>
      </c>
      <c r="R13" s="15">
        <v>182637.48</v>
      </c>
      <c r="T13" s="16">
        <v>0.4264</v>
      </c>
      <c r="U13" s="16">
        <v>0.0852</v>
      </c>
    </row>
    <row r="14" spans="2:21" ht="12.75">
      <c r="B14" s="6" t="s">
        <v>181</v>
      </c>
      <c r="C14" s="17">
        <v>6040315</v>
      </c>
      <c r="D14" s="6" t="s">
        <v>119</v>
      </c>
      <c r="E14" s="6"/>
      <c r="F14" s="18">
        <v>520018078</v>
      </c>
      <c r="G14" s="6" t="s">
        <v>170</v>
      </c>
      <c r="H14" s="6" t="s">
        <v>92</v>
      </c>
      <c r="I14" s="6" t="s">
        <v>171</v>
      </c>
      <c r="J14" s="6"/>
      <c r="K14" s="17">
        <v>2.24</v>
      </c>
      <c r="L14" s="6" t="s">
        <v>91</v>
      </c>
      <c r="M14" s="8">
        <v>0.0059</v>
      </c>
      <c r="N14" s="8">
        <v>0.0026</v>
      </c>
      <c r="O14" s="7">
        <v>701789</v>
      </c>
      <c r="P14" s="7">
        <v>100.89</v>
      </c>
      <c r="Q14" s="7">
        <v>0</v>
      </c>
      <c r="R14" s="7">
        <v>708.03</v>
      </c>
      <c r="S14" s="8">
        <v>0.0001</v>
      </c>
      <c r="T14" s="8">
        <v>0.0017</v>
      </c>
      <c r="U14" s="8">
        <v>0.0003</v>
      </c>
    </row>
    <row r="15" spans="2:21" ht="12.75">
      <c r="B15" s="6" t="s">
        <v>182</v>
      </c>
      <c r="C15" s="17">
        <v>2310159</v>
      </c>
      <c r="D15" s="6" t="s">
        <v>119</v>
      </c>
      <c r="E15" s="6"/>
      <c r="F15" s="18">
        <v>520032046</v>
      </c>
      <c r="G15" s="6" t="s">
        <v>170</v>
      </c>
      <c r="H15" s="6" t="s">
        <v>92</v>
      </c>
      <c r="I15" s="6" t="s">
        <v>171</v>
      </c>
      <c r="J15" s="6"/>
      <c r="K15" s="17">
        <v>1.84</v>
      </c>
      <c r="L15" s="6" t="s">
        <v>91</v>
      </c>
      <c r="M15" s="8">
        <v>0.0064</v>
      </c>
      <c r="N15" s="8">
        <v>-0.0013</v>
      </c>
      <c r="O15" s="7">
        <v>1393362</v>
      </c>
      <c r="P15" s="7">
        <v>100.3</v>
      </c>
      <c r="Q15" s="7">
        <v>0</v>
      </c>
      <c r="R15" s="7">
        <v>1397.54</v>
      </c>
      <c r="S15" s="8">
        <v>0.0004</v>
      </c>
      <c r="T15" s="8">
        <v>0.0033</v>
      </c>
      <c r="U15" s="8">
        <v>0.0007</v>
      </c>
    </row>
    <row r="16" spans="2:21" ht="12.75">
      <c r="B16" s="6" t="s">
        <v>183</v>
      </c>
      <c r="C16" s="17">
        <v>2310191</v>
      </c>
      <c r="D16" s="6" t="s">
        <v>119</v>
      </c>
      <c r="E16" s="6"/>
      <c r="F16" s="18">
        <v>520032046</v>
      </c>
      <c r="G16" s="6" t="s">
        <v>170</v>
      </c>
      <c r="H16" s="6" t="s">
        <v>92</v>
      </c>
      <c r="I16" s="6" t="s">
        <v>171</v>
      </c>
      <c r="J16" s="6"/>
      <c r="K16" s="17">
        <v>3.13</v>
      </c>
      <c r="L16" s="6" t="s">
        <v>91</v>
      </c>
      <c r="M16" s="8">
        <v>0.04</v>
      </c>
      <c r="O16" s="7">
        <v>1276000</v>
      </c>
      <c r="P16" s="7">
        <v>116.35</v>
      </c>
      <c r="Q16" s="7">
        <v>0</v>
      </c>
      <c r="R16" s="7">
        <v>1484.63</v>
      </c>
      <c r="S16" s="8">
        <v>0.0006</v>
      </c>
      <c r="T16" s="8">
        <v>0.0035</v>
      </c>
      <c r="U16" s="8">
        <v>0.0007</v>
      </c>
    </row>
    <row r="17" spans="2:21" ht="12.75">
      <c r="B17" s="6" t="s">
        <v>184</v>
      </c>
      <c r="C17" s="17">
        <v>2310217</v>
      </c>
      <c r="D17" s="6" t="s">
        <v>119</v>
      </c>
      <c r="E17" s="6"/>
      <c r="F17" s="18">
        <v>520032046</v>
      </c>
      <c r="G17" s="6" t="s">
        <v>170</v>
      </c>
      <c r="H17" s="6" t="s">
        <v>92</v>
      </c>
      <c r="I17" s="6" t="s">
        <v>171</v>
      </c>
      <c r="J17" s="6"/>
      <c r="K17" s="17">
        <v>6.33</v>
      </c>
      <c r="L17" s="6" t="s">
        <v>91</v>
      </c>
      <c r="M17" s="8">
        <v>0.0086</v>
      </c>
      <c r="N17" s="8">
        <v>0.0067</v>
      </c>
      <c r="O17" s="7">
        <v>5468000</v>
      </c>
      <c r="P17" s="7">
        <v>101.62</v>
      </c>
      <c r="Q17" s="7">
        <v>0</v>
      </c>
      <c r="R17" s="7">
        <v>5556.58</v>
      </c>
      <c r="S17" s="8">
        <v>0.0022</v>
      </c>
      <c r="T17" s="8">
        <v>0.013</v>
      </c>
      <c r="U17" s="8">
        <v>0.0026</v>
      </c>
    </row>
    <row r="18" spans="2:21" ht="12.75">
      <c r="B18" s="6" t="s">
        <v>185</v>
      </c>
      <c r="C18" s="17">
        <v>2310225</v>
      </c>
      <c r="D18" s="6" t="s">
        <v>119</v>
      </c>
      <c r="E18" s="6"/>
      <c r="F18" s="18">
        <v>520032046</v>
      </c>
      <c r="G18" s="6" t="s">
        <v>170</v>
      </c>
      <c r="H18" s="6" t="s">
        <v>92</v>
      </c>
      <c r="I18" s="6" t="s">
        <v>171</v>
      </c>
      <c r="J18" s="6"/>
      <c r="K18" s="17">
        <v>8.98</v>
      </c>
      <c r="L18" s="6" t="s">
        <v>91</v>
      </c>
      <c r="M18" s="8">
        <v>0.0122</v>
      </c>
      <c r="N18" s="8">
        <v>0.0106</v>
      </c>
      <c r="O18" s="7">
        <v>2592000</v>
      </c>
      <c r="P18" s="7">
        <v>102.03</v>
      </c>
      <c r="Q18" s="7">
        <v>0</v>
      </c>
      <c r="R18" s="7">
        <v>2644.62</v>
      </c>
      <c r="S18" s="8">
        <v>0.0032</v>
      </c>
      <c r="T18" s="8">
        <v>0.0062</v>
      </c>
      <c r="U18" s="8">
        <v>0.0012</v>
      </c>
    </row>
    <row r="19" spans="2:21" ht="12.75">
      <c r="B19" s="6" t="s">
        <v>186</v>
      </c>
      <c r="C19" s="17">
        <v>2310209</v>
      </c>
      <c r="D19" s="6" t="s">
        <v>119</v>
      </c>
      <c r="E19" s="6"/>
      <c r="F19" s="18">
        <v>520032046</v>
      </c>
      <c r="G19" s="6" t="s">
        <v>170</v>
      </c>
      <c r="H19" s="6" t="s">
        <v>92</v>
      </c>
      <c r="I19" s="6" t="s">
        <v>171</v>
      </c>
      <c r="J19" s="6"/>
      <c r="K19" s="17">
        <v>4.4</v>
      </c>
      <c r="L19" s="6" t="s">
        <v>91</v>
      </c>
      <c r="M19" s="8">
        <v>0.0099</v>
      </c>
      <c r="N19" s="8">
        <v>0.0033</v>
      </c>
      <c r="O19" s="7">
        <v>1967000</v>
      </c>
      <c r="P19" s="7">
        <v>103.45</v>
      </c>
      <c r="Q19" s="7">
        <v>0</v>
      </c>
      <c r="R19" s="7">
        <v>2034.86</v>
      </c>
      <c r="S19" s="8">
        <v>0.0007</v>
      </c>
      <c r="T19" s="8">
        <v>0.0048</v>
      </c>
      <c r="U19" s="8">
        <v>0.0009</v>
      </c>
    </row>
    <row r="20" spans="2:21" ht="12.75">
      <c r="B20" s="6" t="s">
        <v>187</v>
      </c>
      <c r="C20" s="17">
        <v>2310183</v>
      </c>
      <c r="D20" s="6" t="s">
        <v>119</v>
      </c>
      <c r="E20" s="6"/>
      <c r="F20" s="18">
        <v>520032046</v>
      </c>
      <c r="G20" s="6" t="s">
        <v>170</v>
      </c>
      <c r="H20" s="6" t="s">
        <v>92</v>
      </c>
      <c r="I20" s="6" t="s">
        <v>171</v>
      </c>
      <c r="J20" s="6"/>
      <c r="K20" s="17">
        <v>11.84</v>
      </c>
      <c r="L20" s="6" t="s">
        <v>91</v>
      </c>
      <c r="M20" s="8">
        <v>0.0047</v>
      </c>
      <c r="N20" s="8">
        <v>0.0052</v>
      </c>
      <c r="O20" s="7">
        <v>4000000</v>
      </c>
      <c r="P20" s="7">
        <v>99.78</v>
      </c>
      <c r="Q20" s="7">
        <v>0</v>
      </c>
      <c r="R20" s="7">
        <v>3991.2</v>
      </c>
      <c r="S20" s="8">
        <v>0.0057</v>
      </c>
      <c r="T20" s="8">
        <v>0.0093</v>
      </c>
      <c r="U20" s="8">
        <v>0.0019</v>
      </c>
    </row>
    <row r="21" spans="2:21" ht="12.75">
      <c r="B21" s="6" t="s">
        <v>188</v>
      </c>
      <c r="C21" s="17">
        <v>1940535</v>
      </c>
      <c r="D21" s="6" t="s">
        <v>119</v>
      </c>
      <c r="E21" s="6"/>
      <c r="F21" s="18">
        <v>520032640</v>
      </c>
      <c r="G21" s="6" t="s">
        <v>170</v>
      </c>
      <c r="H21" s="6" t="s">
        <v>92</v>
      </c>
      <c r="I21" s="6" t="s">
        <v>171</v>
      </c>
      <c r="J21" s="6"/>
      <c r="K21" s="17">
        <v>4.01</v>
      </c>
      <c r="L21" s="6" t="s">
        <v>91</v>
      </c>
      <c r="M21" s="8">
        <v>0.05</v>
      </c>
      <c r="N21" s="8">
        <v>0.0016</v>
      </c>
      <c r="O21" s="7">
        <v>1947160</v>
      </c>
      <c r="P21" s="7">
        <v>124.2</v>
      </c>
      <c r="Q21" s="7">
        <v>0</v>
      </c>
      <c r="R21" s="7">
        <v>2418.37</v>
      </c>
      <c r="S21" s="8">
        <v>0.0006</v>
      </c>
      <c r="T21" s="8">
        <v>0.0056</v>
      </c>
      <c r="U21" s="8">
        <v>0.0011</v>
      </c>
    </row>
    <row r="22" spans="2:21" ht="12.75">
      <c r="B22" s="6" t="s">
        <v>189</v>
      </c>
      <c r="C22" s="17">
        <v>1940576</v>
      </c>
      <c r="D22" s="6" t="s">
        <v>119</v>
      </c>
      <c r="E22" s="6"/>
      <c r="F22" s="18">
        <v>520032640</v>
      </c>
      <c r="G22" s="6" t="s">
        <v>170</v>
      </c>
      <c r="H22" s="6" t="s">
        <v>92</v>
      </c>
      <c r="I22" s="6" t="s">
        <v>171</v>
      </c>
      <c r="J22" s="6"/>
      <c r="K22" s="17">
        <v>2.97</v>
      </c>
      <c r="L22" s="6" t="s">
        <v>91</v>
      </c>
      <c r="M22" s="8">
        <v>0.007</v>
      </c>
      <c r="N22" s="8">
        <v>-0.0003</v>
      </c>
      <c r="O22" s="7">
        <v>1639525.47</v>
      </c>
      <c r="P22" s="7">
        <v>102.61</v>
      </c>
      <c r="Q22" s="7">
        <v>0</v>
      </c>
      <c r="R22" s="7">
        <v>1682.32</v>
      </c>
      <c r="S22" s="8">
        <v>0.0005</v>
      </c>
      <c r="T22" s="8">
        <v>0.0039</v>
      </c>
      <c r="U22" s="8">
        <v>0.0008</v>
      </c>
    </row>
    <row r="23" spans="2:21" ht="12.75">
      <c r="B23" s="6" t="s">
        <v>190</v>
      </c>
      <c r="C23" s="17">
        <v>1134436</v>
      </c>
      <c r="D23" s="6" t="s">
        <v>119</v>
      </c>
      <c r="E23" s="6"/>
      <c r="F23" s="18">
        <v>510960719</v>
      </c>
      <c r="G23" s="6" t="s">
        <v>191</v>
      </c>
      <c r="H23" s="6" t="s">
        <v>93</v>
      </c>
      <c r="I23" s="6" t="s">
        <v>171</v>
      </c>
      <c r="J23" s="6"/>
      <c r="K23" s="17">
        <v>3.95</v>
      </c>
      <c r="L23" s="6" t="s">
        <v>91</v>
      </c>
      <c r="M23" s="8">
        <v>0.0065</v>
      </c>
      <c r="N23" s="8">
        <v>0.0055</v>
      </c>
      <c r="O23" s="7">
        <v>1426250</v>
      </c>
      <c r="P23" s="7">
        <v>100.39</v>
      </c>
      <c r="Q23" s="7">
        <v>209.05</v>
      </c>
      <c r="R23" s="7">
        <v>1640.86</v>
      </c>
      <c r="S23" s="8">
        <v>0.0013</v>
      </c>
      <c r="T23" s="8">
        <v>0.0038</v>
      </c>
      <c r="U23" s="8">
        <v>0.0008</v>
      </c>
    </row>
    <row r="24" spans="2:21" ht="12.75">
      <c r="B24" s="6" t="s">
        <v>192</v>
      </c>
      <c r="C24" s="17">
        <v>1138650</v>
      </c>
      <c r="D24" s="6" t="s">
        <v>119</v>
      </c>
      <c r="E24" s="6"/>
      <c r="F24" s="18">
        <v>510960719</v>
      </c>
      <c r="G24" s="6" t="s">
        <v>191</v>
      </c>
      <c r="H24" s="6" t="s">
        <v>193</v>
      </c>
      <c r="I24" s="6" t="s">
        <v>194</v>
      </c>
      <c r="J24" s="6"/>
      <c r="K24" s="17">
        <v>5.98</v>
      </c>
      <c r="L24" s="6" t="s">
        <v>91</v>
      </c>
      <c r="M24" s="8">
        <v>0.0134</v>
      </c>
      <c r="N24" s="8">
        <v>0.0102</v>
      </c>
      <c r="O24" s="7">
        <v>1876356</v>
      </c>
      <c r="P24" s="7">
        <v>102.34</v>
      </c>
      <c r="Q24" s="7">
        <v>0</v>
      </c>
      <c r="R24" s="7">
        <v>1920.26</v>
      </c>
      <c r="S24" s="8">
        <v>0.0004</v>
      </c>
      <c r="T24" s="8">
        <v>0.0045</v>
      </c>
      <c r="U24" s="8">
        <v>0.0009</v>
      </c>
    </row>
    <row r="25" spans="2:21" ht="12.75">
      <c r="B25" s="6" t="s">
        <v>195</v>
      </c>
      <c r="C25" s="17">
        <v>1940402</v>
      </c>
      <c r="D25" s="6" t="s">
        <v>119</v>
      </c>
      <c r="E25" s="6"/>
      <c r="F25" s="18">
        <v>520032640</v>
      </c>
      <c r="G25" s="6" t="s">
        <v>170</v>
      </c>
      <c r="H25" s="6" t="s">
        <v>93</v>
      </c>
      <c r="I25" s="6" t="s">
        <v>171</v>
      </c>
      <c r="J25" s="6"/>
      <c r="K25" s="17">
        <v>1.97</v>
      </c>
      <c r="L25" s="6" t="s">
        <v>91</v>
      </c>
      <c r="M25" s="8">
        <v>0.041</v>
      </c>
      <c r="N25" s="8">
        <v>-0.0003</v>
      </c>
      <c r="O25" s="7">
        <v>4336532.8</v>
      </c>
      <c r="P25" s="7">
        <v>129.81</v>
      </c>
      <c r="Q25" s="7">
        <v>0</v>
      </c>
      <c r="R25" s="7">
        <v>5629.25</v>
      </c>
      <c r="S25" s="8">
        <v>0.0019</v>
      </c>
      <c r="T25" s="8">
        <v>0.0131</v>
      </c>
      <c r="U25" s="8">
        <v>0.0026</v>
      </c>
    </row>
    <row r="26" spans="2:21" ht="12.75">
      <c r="B26" s="6" t="s">
        <v>196</v>
      </c>
      <c r="C26" s="17">
        <v>1940501</v>
      </c>
      <c r="D26" s="6" t="s">
        <v>119</v>
      </c>
      <c r="E26" s="6"/>
      <c r="F26" s="18">
        <v>520032640</v>
      </c>
      <c r="G26" s="6" t="s">
        <v>170</v>
      </c>
      <c r="H26" s="6" t="s">
        <v>93</v>
      </c>
      <c r="I26" s="6" t="s">
        <v>171</v>
      </c>
      <c r="J26" s="6"/>
      <c r="K26" s="17">
        <v>3.03</v>
      </c>
      <c r="L26" s="6" t="s">
        <v>91</v>
      </c>
      <c r="M26" s="8">
        <v>0.04</v>
      </c>
      <c r="N26" s="8">
        <v>0.0004</v>
      </c>
      <c r="O26" s="7">
        <v>1884840</v>
      </c>
      <c r="P26" s="7">
        <v>119.26</v>
      </c>
      <c r="Q26" s="7">
        <v>0</v>
      </c>
      <c r="R26" s="7">
        <v>2247.86</v>
      </c>
      <c r="S26" s="8">
        <v>0.0006</v>
      </c>
      <c r="T26" s="8">
        <v>0.0052</v>
      </c>
      <c r="U26" s="8">
        <v>0.001</v>
      </c>
    </row>
    <row r="27" spans="2:21" ht="12.75">
      <c r="B27" s="6" t="s">
        <v>197</v>
      </c>
      <c r="C27" s="17">
        <v>1940543</v>
      </c>
      <c r="D27" s="6" t="s">
        <v>119</v>
      </c>
      <c r="E27" s="6"/>
      <c r="F27" s="18">
        <v>520032640</v>
      </c>
      <c r="G27" s="6" t="s">
        <v>170</v>
      </c>
      <c r="H27" s="6" t="s">
        <v>93</v>
      </c>
      <c r="I27" s="6" t="s">
        <v>171</v>
      </c>
      <c r="J27" s="6"/>
      <c r="K27" s="17">
        <v>3.83</v>
      </c>
      <c r="L27" s="6" t="s">
        <v>91</v>
      </c>
      <c r="M27" s="8">
        <v>0.042</v>
      </c>
      <c r="N27" s="8">
        <v>0.0014</v>
      </c>
      <c r="O27" s="7">
        <v>239996</v>
      </c>
      <c r="P27" s="7">
        <v>121.29</v>
      </c>
      <c r="Q27" s="7">
        <v>0</v>
      </c>
      <c r="R27" s="7">
        <v>291.09</v>
      </c>
      <c r="S27" s="8">
        <v>0.0002</v>
      </c>
      <c r="T27" s="8">
        <v>0.0007</v>
      </c>
      <c r="U27" s="8">
        <v>0.0001</v>
      </c>
    </row>
    <row r="28" spans="2:21" ht="12.75">
      <c r="B28" s="6" t="s">
        <v>198</v>
      </c>
      <c r="C28" s="17">
        <v>1097385</v>
      </c>
      <c r="D28" s="6" t="s">
        <v>119</v>
      </c>
      <c r="E28" s="6"/>
      <c r="F28" s="18">
        <v>520026683</v>
      </c>
      <c r="G28" s="6" t="s">
        <v>191</v>
      </c>
      <c r="H28" s="6" t="s">
        <v>199</v>
      </c>
      <c r="I28" s="6" t="s">
        <v>171</v>
      </c>
      <c r="J28" s="6"/>
      <c r="K28" s="17">
        <v>0.76</v>
      </c>
      <c r="L28" s="6" t="s">
        <v>91</v>
      </c>
      <c r="M28" s="8">
        <v>0.0495</v>
      </c>
      <c r="N28" s="8">
        <v>-0.0007</v>
      </c>
      <c r="O28" s="7">
        <v>246958.18</v>
      </c>
      <c r="P28" s="7">
        <v>126.34</v>
      </c>
      <c r="Q28" s="7">
        <v>0</v>
      </c>
      <c r="R28" s="7">
        <v>312.01</v>
      </c>
      <c r="S28" s="8">
        <v>0.001</v>
      </c>
      <c r="T28" s="8">
        <v>0.0007</v>
      </c>
      <c r="U28" s="8">
        <v>0.0001</v>
      </c>
    </row>
    <row r="29" spans="2:21" ht="12.75">
      <c r="B29" s="6" t="s">
        <v>200</v>
      </c>
      <c r="C29" s="17">
        <v>1126630</v>
      </c>
      <c r="D29" s="6" t="s">
        <v>119</v>
      </c>
      <c r="E29" s="6"/>
      <c r="F29" s="18">
        <v>520026683</v>
      </c>
      <c r="G29" s="6" t="s">
        <v>191</v>
      </c>
      <c r="H29" s="6" t="s">
        <v>199</v>
      </c>
      <c r="I29" s="6" t="s">
        <v>171</v>
      </c>
      <c r="J29" s="6"/>
      <c r="K29" s="17">
        <v>2.86</v>
      </c>
      <c r="L29" s="6" t="s">
        <v>91</v>
      </c>
      <c r="M29" s="8">
        <v>0.048</v>
      </c>
      <c r="N29" s="8">
        <v>0.0017</v>
      </c>
      <c r="O29" s="7">
        <v>1324343</v>
      </c>
      <c r="P29" s="7">
        <v>118.59</v>
      </c>
      <c r="Q29" s="7">
        <v>0</v>
      </c>
      <c r="R29" s="7">
        <v>1570.54</v>
      </c>
      <c r="S29" s="8">
        <v>0.001</v>
      </c>
      <c r="T29" s="8">
        <v>0.0037</v>
      </c>
      <c r="U29" s="8">
        <v>0.0007</v>
      </c>
    </row>
    <row r="30" spans="2:21" ht="12.75">
      <c r="B30" s="6" t="s">
        <v>201</v>
      </c>
      <c r="C30" s="17">
        <v>1117357</v>
      </c>
      <c r="D30" s="6" t="s">
        <v>119</v>
      </c>
      <c r="E30" s="6"/>
      <c r="F30" s="18">
        <v>520026683</v>
      </c>
      <c r="G30" s="6" t="s">
        <v>191</v>
      </c>
      <c r="H30" s="6" t="s">
        <v>199</v>
      </c>
      <c r="I30" s="6" t="s">
        <v>171</v>
      </c>
      <c r="J30" s="6"/>
      <c r="K30" s="17">
        <v>1.73</v>
      </c>
      <c r="L30" s="6" t="s">
        <v>91</v>
      </c>
      <c r="M30" s="8">
        <v>0.049</v>
      </c>
      <c r="N30" s="8">
        <v>-0.0003</v>
      </c>
      <c r="O30" s="7">
        <v>750000.05</v>
      </c>
      <c r="P30" s="7">
        <v>117.53</v>
      </c>
      <c r="Q30" s="7">
        <v>0</v>
      </c>
      <c r="R30" s="7">
        <v>881.48</v>
      </c>
      <c r="S30" s="8">
        <v>0.0025</v>
      </c>
      <c r="T30" s="8">
        <v>0.0021</v>
      </c>
      <c r="U30" s="8">
        <v>0.0004</v>
      </c>
    </row>
    <row r="31" spans="2:21" ht="12.75">
      <c r="B31" s="6" t="s">
        <v>202</v>
      </c>
      <c r="C31" s="17">
        <v>1133149</v>
      </c>
      <c r="D31" s="6" t="s">
        <v>119</v>
      </c>
      <c r="E31" s="6"/>
      <c r="F31" s="18">
        <v>520026683</v>
      </c>
      <c r="G31" s="6" t="s">
        <v>191</v>
      </c>
      <c r="H31" s="6" t="s">
        <v>199</v>
      </c>
      <c r="I31" s="6" t="s">
        <v>171</v>
      </c>
      <c r="J31" s="6"/>
      <c r="K31" s="17">
        <v>6.74</v>
      </c>
      <c r="L31" s="6" t="s">
        <v>91</v>
      </c>
      <c r="M31" s="8">
        <v>0.032</v>
      </c>
      <c r="N31" s="8">
        <v>0.0154</v>
      </c>
      <c r="O31" s="7">
        <v>930000</v>
      </c>
      <c r="P31" s="7">
        <v>114.12</v>
      </c>
      <c r="Q31" s="7">
        <v>0</v>
      </c>
      <c r="R31" s="7">
        <v>1061.32</v>
      </c>
      <c r="S31" s="8">
        <v>0.0007</v>
      </c>
      <c r="T31" s="8">
        <v>0.0025</v>
      </c>
      <c r="U31" s="8">
        <v>0.0005</v>
      </c>
    </row>
    <row r="32" spans="2:21" ht="12.75">
      <c r="B32" s="6" t="s">
        <v>203</v>
      </c>
      <c r="C32" s="17">
        <v>2300184</v>
      </c>
      <c r="D32" s="6" t="s">
        <v>119</v>
      </c>
      <c r="E32" s="6"/>
      <c r="F32" s="18">
        <v>520031931</v>
      </c>
      <c r="G32" s="6" t="s">
        <v>204</v>
      </c>
      <c r="H32" s="6" t="s">
        <v>199</v>
      </c>
      <c r="I32" s="6" t="s">
        <v>171</v>
      </c>
      <c r="J32" s="6"/>
      <c r="K32" s="17">
        <v>6.04</v>
      </c>
      <c r="L32" s="6" t="s">
        <v>91</v>
      </c>
      <c r="M32" s="8">
        <v>0.022</v>
      </c>
      <c r="N32" s="8">
        <v>0.0129</v>
      </c>
      <c r="O32" s="7">
        <v>7774216.12</v>
      </c>
      <c r="P32" s="7">
        <v>106.35</v>
      </c>
      <c r="Q32" s="7">
        <v>0</v>
      </c>
      <c r="R32" s="7">
        <v>8267.88</v>
      </c>
      <c r="S32" s="8">
        <v>0.0088</v>
      </c>
      <c r="T32" s="8">
        <v>0.0193</v>
      </c>
      <c r="U32" s="8">
        <v>0.0039</v>
      </c>
    </row>
    <row r="33" spans="2:21" ht="12.75">
      <c r="B33" s="6" t="s">
        <v>205</v>
      </c>
      <c r="C33" s="17">
        <v>2300143</v>
      </c>
      <c r="D33" s="6" t="s">
        <v>119</v>
      </c>
      <c r="E33" s="6"/>
      <c r="F33" s="18">
        <v>520031931</v>
      </c>
      <c r="G33" s="6" t="s">
        <v>204</v>
      </c>
      <c r="H33" s="6" t="s">
        <v>199</v>
      </c>
      <c r="I33" s="6" t="s">
        <v>171</v>
      </c>
      <c r="J33" s="6"/>
      <c r="K33" s="17">
        <v>2.59</v>
      </c>
      <c r="L33" s="6" t="s">
        <v>91</v>
      </c>
      <c r="M33" s="8">
        <v>0.037</v>
      </c>
      <c r="N33" s="8">
        <v>0.001</v>
      </c>
      <c r="O33" s="7">
        <v>8453294</v>
      </c>
      <c r="P33" s="7">
        <v>113.5</v>
      </c>
      <c r="Q33" s="7">
        <v>0</v>
      </c>
      <c r="R33" s="7">
        <v>9594.49</v>
      </c>
      <c r="S33" s="8">
        <v>0.0028</v>
      </c>
      <c r="T33" s="8">
        <v>0.0224</v>
      </c>
      <c r="U33" s="8">
        <v>0.0045</v>
      </c>
    </row>
    <row r="34" spans="2:21" ht="12.75">
      <c r="B34" s="6" t="s">
        <v>206</v>
      </c>
      <c r="C34" s="17">
        <v>1121953</v>
      </c>
      <c r="D34" s="6" t="s">
        <v>119</v>
      </c>
      <c r="E34" s="6"/>
      <c r="F34" s="18">
        <v>513141879</v>
      </c>
      <c r="G34" s="6" t="s">
        <v>170</v>
      </c>
      <c r="H34" s="6" t="s">
        <v>199</v>
      </c>
      <c r="I34" s="6" t="s">
        <v>171</v>
      </c>
      <c r="J34" s="6"/>
      <c r="K34" s="17">
        <v>1.82</v>
      </c>
      <c r="L34" s="6" t="s">
        <v>91</v>
      </c>
      <c r="M34" s="8">
        <v>0.031</v>
      </c>
      <c r="N34" s="8">
        <v>-0.0002</v>
      </c>
      <c r="O34" s="7">
        <v>69981.6</v>
      </c>
      <c r="P34" s="7">
        <v>111.18</v>
      </c>
      <c r="Q34" s="7">
        <v>0</v>
      </c>
      <c r="R34" s="7">
        <v>77.81</v>
      </c>
      <c r="S34" s="8">
        <v>0.0001</v>
      </c>
      <c r="T34" s="8">
        <v>0.0002</v>
      </c>
      <c r="U34" s="8">
        <v>0</v>
      </c>
    </row>
    <row r="35" spans="2:21" ht="12.75">
      <c r="B35" s="6" t="s">
        <v>207</v>
      </c>
      <c r="C35" s="17">
        <v>6910129</v>
      </c>
      <c r="D35" s="6" t="s">
        <v>119</v>
      </c>
      <c r="E35" s="6"/>
      <c r="F35" s="18">
        <v>520007030</v>
      </c>
      <c r="G35" s="6" t="s">
        <v>170</v>
      </c>
      <c r="H35" s="6" t="s">
        <v>199</v>
      </c>
      <c r="I35" s="6" t="s">
        <v>171</v>
      </c>
      <c r="J35" s="6"/>
      <c r="K35" s="17">
        <v>2.59</v>
      </c>
      <c r="L35" s="6" t="s">
        <v>91</v>
      </c>
      <c r="M35" s="8">
        <v>0.0385</v>
      </c>
      <c r="N35" s="8">
        <v>0.0004</v>
      </c>
      <c r="O35" s="7">
        <v>717801</v>
      </c>
      <c r="P35" s="7">
        <v>118.83</v>
      </c>
      <c r="Q35" s="7">
        <v>0</v>
      </c>
      <c r="R35" s="7">
        <v>852.96</v>
      </c>
      <c r="S35" s="8">
        <v>0.0017</v>
      </c>
      <c r="T35" s="8">
        <v>0.002</v>
      </c>
      <c r="U35" s="8">
        <v>0.0004</v>
      </c>
    </row>
    <row r="36" spans="2:21" ht="12.75">
      <c r="B36" s="6" t="s">
        <v>208</v>
      </c>
      <c r="C36" s="17">
        <v>1119825</v>
      </c>
      <c r="D36" s="6" t="s">
        <v>119</v>
      </c>
      <c r="E36" s="6"/>
      <c r="F36" s="18">
        <v>513704304</v>
      </c>
      <c r="G36" s="6" t="s">
        <v>170</v>
      </c>
      <c r="H36" s="6" t="s">
        <v>199</v>
      </c>
      <c r="I36" s="6" t="s">
        <v>171</v>
      </c>
      <c r="J36" s="6"/>
      <c r="K36" s="17">
        <v>2.75</v>
      </c>
      <c r="L36" s="6" t="s">
        <v>91</v>
      </c>
      <c r="M36" s="8">
        <v>0.0355</v>
      </c>
      <c r="N36" s="8">
        <v>-0.0005</v>
      </c>
      <c r="O36" s="7">
        <v>0.22</v>
      </c>
      <c r="P36" s="7">
        <v>120.05</v>
      </c>
      <c r="Q36" s="7">
        <v>0</v>
      </c>
      <c r="R36" s="7">
        <v>0</v>
      </c>
      <c r="S36" s="8">
        <v>0</v>
      </c>
      <c r="T36" s="8">
        <v>0</v>
      </c>
      <c r="U36" s="8">
        <v>0</v>
      </c>
    </row>
    <row r="37" spans="2:21" ht="12.75">
      <c r="B37" s="6" t="s">
        <v>209</v>
      </c>
      <c r="C37" s="17">
        <v>1095066</v>
      </c>
      <c r="D37" s="6" t="s">
        <v>119</v>
      </c>
      <c r="E37" s="6"/>
      <c r="F37" s="18">
        <v>513704304</v>
      </c>
      <c r="G37" s="6" t="s">
        <v>170</v>
      </c>
      <c r="H37" s="6" t="s">
        <v>199</v>
      </c>
      <c r="I37" s="6" t="s">
        <v>171</v>
      </c>
      <c r="J37" s="6"/>
      <c r="K37" s="17">
        <v>1.67</v>
      </c>
      <c r="L37" s="6" t="s">
        <v>91</v>
      </c>
      <c r="M37" s="8">
        <v>0.0465</v>
      </c>
      <c r="N37" s="8">
        <v>-0.0005</v>
      </c>
      <c r="O37" s="7">
        <v>0.53</v>
      </c>
      <c r="P37" s="7">
        <v>130.08</v>
      </c>
      <c r="Q37" s="7">
        <v>0</v>
      </c>
      <c r="R37" s="7">
        <v>0</v>
      </c>
      <c r="S37" s="8">
        <v>0</v>
      </c>
      <c r="T37" s="8">
        <v>0</v>
      </c>
      <c r="U37" s="8">
        <v>0</v>
      </c>
    </row>
    <row r="38" spans="2:21" ht="12.75">
      <c r="B38" s="6" t="s">
        <v>210</v>
      </c>
      <c r="C38" s="17">
        <v>6000236</v>
      </c>
      <c r="D38" s="6" t="s">
        <v>119</v>
      </c>
      <c r="E38" s="6"/>
      <c r="F38" s="18">
        <v>520000472</v>
      </c>
      <c r="G38" s="6" t="s">
        <v>211</v>
      </c>
      <c r="H38" s="6" t="s">
        <v>212</v>
      </c>
      <c r="I38" s="6" t="s">
        <v>194</v>
      </c>
      <c r="J38" s="6"/>
      <c r="K38" s="17">
        <v>6.5</v>
      </c>
      <c r="L38" s="6" t="s">
        <v>91</v>
      </c>
      <c r="M38" s="8">
        <v>0.045</v>
      </c>
      <c r="N38" s="8">
        <v>0.0105</v>
      </c>
      <c r="O38" s="7">
        <v>2917000</v>
      </c>
      <c r="P38" s="7">
        <v>125.2</v>
      </c>
      <c r="Q38" s="7">
        <v>0</v>
      </c>
      <c r="R38" s="7">
        <v>3652.08</v>
      </c>
      <c r="S38" s="8">
        <v>0.001</v>
      </c>
      <c r="T38" s="8">
        <v>0.0085</v>
      </c>
      <c r="U38" s="8">
        <v>0.0017</v>
      </c>
    </row>
    <row r="39" spans="2:21" ht="12.75">
      <c r="B39" s="6" t="s">
        <v>213</v>
      </c>
      <c r="C39" s="17">
        <v>3230190</v>
      </c>
      <c r="D39" s="6" t="s">
        <v>119</v>
      </c>
      <c r="E39" s="6"/>
      <c r="F39" s="18">
        <v>520037789</v>
      </c>
      <c r="G39" s="6" t="s">
        <v>191</v>
      </c>
      <c r="H39" s="6" t="s">
        <v>199</v>
      </c>
      <c r="I39" s="6" t="s">
        <v>171</v>
      </c>
      <c r="J39" s="6"/>
      <c r="K39" s="17">
        <v>6.35</v>
      </c>
      <c r="L39" s="6" t="s">
        <v>91</v>
      </c>
      <c r="M39" s="8">
        <v>0.0176</v>
      </c>
      <c r="N39" s="8">
        <v>0.0132</v>
      </c>
      <c r="O39" s="7">
        <v>1501412.69</v>
      </c>
      <c r="P39" s="7">
        <v>103.63</v>
      </c>
      <c r="Q39" s="7">
        <v>0</v>
      </c>
      <c r="R39" s="7">
        <v>1555.91</v>
      </c>
      <c r="S39" s="8">
        <v>0.0013</v>
      </c>
      <c r="T39" s="8">
        <v>0.0036</v>
      </c>
      <c r="U39" s="8">
        <v>0.0007</v>
      </c>
    </row>
    <row r="40" spans="2:21" ht="12.75">
      <c r="B40" s="6" t="s">
        <v>214</v>
      </c>
      <c r="C40" s="17">
        <v>3230141</v>
      </c>
      <c r="D40" s="6" t="s">
        <v>119</v>
      </c>
      <c r="E40" s="6"/>
      <c r="F40" s="18">
        <v>520037789</v>
      </c>
      <c r="G40" s="6" t="s">
        <v>191</v>
      </c>
      <c r="H40" s="6" t="s">
        <v>199</v>
      </c>
      <c r="I40" s="6" t="s">
        <v>171</v>
      </c>
      <c r="J40" s="6"/>
      <c r="K40" s="17">
        <v>2.39</v>
      </c>
      <c r="L40" s="6" t="s">
        <v>91</v>
      </c>
      <c r="M40" s="8">
        <v>0.034</v>
      </c>
      <c r="N40" s="8">
        <v>0.0007</v>
      </c>
      <c r="O40" s="7">
        <v>0.19</v>
      </c>
      <c r="P40" s="7">
        <v>110.81</v>
      </c>
      <c r="Q40" s="7">
        <v>0</v>
      </c>
      <c r="R40" s="7">
        <v>0</v>
      </c>
      <c r="S40" s="8">
        <v>0</v>
      </c>
      <c r="T40" s="8">
        <v>0</v>
      </c>
      <c r="U40" s="8">
        <v>0</v>
      </c>
    </row>
    <row r="41" spans="2:21" ht="12.75">
      <c r="B41" s="6" t="s">
        <v>215</v>
      </c>
      <c r="C41" s="17">
        <v>1120021</v>
      </c>
      <c r="D41" s="6" t="s">
        <v>119</v>
      </c>
      <c r="E41" s="6"/>
      <c r="F41" s="18">
        <v>513821488</v>
      </c>
      <c r="G41" s="6" t="s">
        <v>191</v>
      </c>
      <c r="H41" s="6" t="s">
        <v>199</v>
      </c>
      <c r="I41" s="6" t="s">
        <v>171</v>
      </c>
      <c r="J41" s="6"/>
      <c r="K41" s="17">
        <v>1.64</v>
      </c>
      <c r="L41" s="6" t="s">
        <v>91</v>
      </c>
      <c r="M41" s="8">
        <v>0.039</v>
      </c>
      <c r="N41" s="8">
        <v>0.0016</v>
      </c>
      <c r="O41" s="7">
        <v>1080809.91</v>
      </c>
      <c r="P41" s="7">
        <v>113.05</v>
      </c>
      <c r="Q41" s="7">
        <v>0</v>
      </c>
      <c r="R41" s="7">
        <v>1221.86</v>
      </c>
      <c r="S41" s="8">
        <v>0.0064</v>
      </c>
      <c r="T41" s="8">
        <v>0.0029</v>
      </c>
      <c r="U41" s="8">
        <v>0.0006</v>
      </c>
    </row>
    <row r="42" spans="2:21" ht="12.75">
      <c r="B42" s="6" t="s">
        <v>216</v>
      </c>
      <c r="C42" s="17">
        <v>1136753</v>
      </c>
      <c r="D42" s="6" t="s">
        <v>119</v>
      </c>
      <c r="E42" s="6"/>
      <c r="F42" s="18">
        <v>513821488</v>
      </c>
      <c r="G42" s="6" t="s">
        <v>191</v>
      </c>
      <c r="H42" s="6" t="s">
        <v>199</v>
      </c>
      <c r="I42" s="6" t="s">
        <v>171</v>
      </c>
      <c r="J42" s="6"/>
      <c r="K42" s="17">
        <v>7.21</v>
      </c>
      <c r="L42" s="6" t="s">
        <v>91</v>
      </c>
      <c r="M42" s="8">
        <v>0.04</v>
      </c>
      <c r="N42" s="8">
        <v>0.013</v>
      </c>
      <c r="O42" s="7">
        <v>0.21</v>
      </c>
      <c r="P42" s="7">
        <v>121.03</v>
      </c>
      <c r="Q42" s="7">
        <v>0</v>
      </c>
      <c r="R42" s="7">
        <v>0</v>
      </c>
      <c r="S42" s="8">
        <v>0</v>
      </c>
      <c r="T42" s="8">
        <v>0</v>
      </c>
      <c r="U42" s="8">
        <v>0</v>
      </c>
    </row>
    <row r="43" spans="2:21" ht="12.75">
      <c r="B43" s="6" t="s">
        <v>217</v>
      </c>
      <c r="C43" s="17">
        <v>7770191</v>
      </c>
      <c r="D43" s="6" t="s">
        <v>119</v>
      </c>
      <c r="E43" s="6"/>
      <c r="F43" s="18">
        <v>520022732</v>
      </c>
      <c r="G43" s="6" t="s">
        <v>218</v>
      </c>
      <c r="H43" s="6" t="s">
        <v>199</v>
      </c>
      <c r="I43" s="6" t="s">
        <v>171</v>
      </c>
      <c r="J43" s="6"/>
      <c r="K43" s="17">
        <v>5.59</v>
      </c>
      <c r="L43" s="6" t="s">
        <v>91</v>
      </c>
      <c r="M43" s="8">
        <v>0.0299</v>
      </c>
      <c r="N43" s="8">
        <v>0.0122</v>
      </c>
      <c r="O43" s="7">
        <v>575304.17</v>
      </c>
      <c r="P43" s="7">
        <v>111.49</v>
      </c>
      <c r="Q43" s="7">
        <v>0</v>
      </c>
      <c r="R43" s="7">
        <v>641.41</v>
      </c>
      <c r="S43" s="8">
        <v>0.0016</v>
      </c>
      <c r="T43" s="8">
        <v>0.0015</v>
      </c>
      <c r="U43" s="8">
        <v>0.0003</v>
      </c>
    </row>
    <row r="44" spans="2:21" ht="12.75">
      <c r="B44" s="6" t="s">
        <v>219</v>
      </c>
      <c r="C44" s="17">
        <v>7770217</v>
      </c>
      <c r="D44" s="6" t="s">
        <v>119</v>
      </c>
      <c r="E44" s="6"/>
      <c r="F44" s="18">
        <v>520022732</v>
      </c>
      <c r="G44" s="6" t="s">
        <v>218</v>
      </c>
      <c r="H44" s="6" t="s">
        <v>199</v>
      </c>
      <c r="I44" s="6" t="s">
        <v>171</v>
      </c>
      <c r="J44" s="6"/>
      <c r="K44" s="17">
        <v>5.84</v>
      </c>
      <c r="L44" s="6" t="s">
        <v>91</v>
      </c>
      <c r="M44" s="8">
        <v>0.043</v>
      </c>
      <c r="N44" s="8">
        <v>0.0132</v>
      </c>
      <c r="O44" s="7">
        <v>4723601.67</v>
      </c>
      <c r="P44" s="7">
        <v>120.42</v>
      </c>
      <c r="Q44" s="7">
        <v>0</v>
      </c>
      <c r="R44" s="7">
        <v>5688.16</v>
      </c>
      <c r="S44" s="8">
        <v>0.0051</v>
      </c>
      <c r="T44" s="8">
        <v>0.0133</v>
      </c>
      <c r="U44" s="8">
        <v>0.0027</v>
      </c>
    </row>
    <row r="45" spans="2:21" ht="12.75">
      <c r="B45" s="6" t="s">
        <v>220</v>
      </c>
      <c r="C45" s="17">
        <v>1139492</v>
      </c>
      <c r="D45" s="6" t="s">
        <v>119</v>
      </c>
      <c r="E45" s="6"/>
      <c r="F45" s="18">
        <v>513668277</v>
      </c>
      <c r="G45" s="6" t="s">
        <v>170</v>
      </c>
      <c r="H45" s="6" t="s">
        <v>221</v>
      </c>
      <c r="I45" s="6" t="s">
        <v>194</v>
      </c>
      <c r="J45" s="6"/>
      <c r="K45" s="17">
        <v>3.88</v>
      </c>
      <c r="L45" s="6" t="s">
        <v>91</v>
      </c>
      <c r="M45" s="8">
        <v>0.0095</v>
      </c>
      <c r="N45" s="8">
        <v>0.0026</v>
      </c>
      <c r="O45" s="7">
        <v>563087</v>
      </c>
      <c r="P45" s="7">
        <v>102.33</v>
      </c>
      <c r="Q45" s="7">
        <v>0</v>
      </c>
      <c r="R45" s="7">
        <v>576.21</v>
      </c>
      <c r="S45" s="8">
        <v>0.0008</v>
      </c>
      <c r="T45" s="8">
        <v>0.0013</v>
      </c>
      <c r="U45" s="8">
        <v>0.0003</v>
      </c>
    </row>
    <row r="46" spans="2:21" ht="12.75">
      <c r="B46" s="6" t="s">
        <v>222</v>
      </c>
      <c r="C46" s="17">
        <v>1110915</v>
      </c>
      <c r="D46" s="6" t="s">
        <v>119</v>
      </c>
      <c r="E46" s="6"/>
      <c r="F46" s="18">
        <v>520043605</v>
      </c>
      <c r="G46" s="6" t="s">
        <v>223</v>
      </c>
      <c r="H46" s="6" t="s">
        <v>224</v>
      </c>
      <c r="I46" s="6" t="s">
        <v>171</v>
      </c>
      <c r="J46" s="6"/>
      <c r="K46" s="17">
        <v>8.55</v>
      </c>
      <c r="L46" s="6" t="s">
        <v>91</v>
      </c>
      <c r="M46" s="8">
        <v>0.0515</v>
      </c>
      <c r="N46" s="8">
        <v>0.0236</v>
      </c>
      <c r="O46" s="7">
        <v>4254731</v>
      </c>
      <c r="P46" s="7">
        <v>151.84</v>
      </c>
      <c r="Q46" s="7">
        <v>0</v>
      </c>
      <c r="R46" s="7">
        <v>6460.38</v>
      </c>
      <c r="S46" s="8">
        <v>0.0012</v>
      </c>
      <c r="T46" s="8">
        <v>0.0151</v>
      </c>
      <c r="U46" s="8">
        <v>0.003</v>
      </c>
    </row>
    <row r="47" spans="2:21" ht="12.75">
      <c r="B47" s="6" t="s">
        <v>225</v>
      </c>
      <c r="C47" s="17">
        <v>3900271</v>
      </c>
      <c r="D47" s="6" t="s">
        <v>119</v>
      </c>
      <c r="E47" s="6"/>
      <c r="F47" s="18">
        <v>520038506</v>
      </c>
      <c r="G47" s="6" t="s">
        <v>191</v>
      </c>
      <c r="H47" s="6" t="s">
        <v>224</v>
      </c>
      <c r="I47" s="6" t="s">
        <v>171</v>
      </c>
      <c r="J47" s="6"/>
      <c r="K47" s="17">
        <v>2.82</v>
      </c>
      <c r="L47" s="6" t="s">
        <v>91</v>
      </c>
      <c r="M47" s="8">
        <v>0.0445</v>
      </c>
      <c r="N47" s="8">
        <v>0.0045</v>
      </c>
      <c r="O47" s="7">
        <v>1157951.7</v>
      </c>
      <c r="P47" s="7">
        <v>114.22</v>
      </c>
      <c r="Q47" s="7">
        <v>0</v>
      </c>
      <c r="R47" s="7">
        <v>1322.61</v>
      </c>
      <c r="S47" s="8">
        <v>0.0021</v>
      </c>
      <c r="T47" s="8">
        <v>0.0031</v>
      </c>
      <c r="U47" s="8">
        <v>0.0006</v>
      </c>
    </row>
    <row r="48" spans="2:21" ht="12.75">
      <c r="B48" s="6" t="s">
        <v>226</v>
      </c>
      <c r="C48" s="17">
        <v>1128347</v>
      </c>
      <c r="D48" s="6" t="s">
        <v>119</v>
      </c>
      <c r="E48" s="6"/>
      <c r="F48" s="18">
        <v>34250659</v>
      </c>
      <c r="G48" s="6" t="s">
        <v>191</v>
      </c>
      <c r="H48" s="6" t="s">
        <v>224</v>
      </c>
      <c r="I48" s="6" t="s">
        <v>171</v>
      </c>
      <c r="J48" s="6"/>
      <c r="K48" s="17">
        <v>4.15</v>
      </c>
      <c r="L48" s="6" t="s">
        <v>91</v>
      </c>
      <c r="M48" s="8">
        <v>0.0329</v>
      </c>
      <c r="N48" s="8">
        <v>0.0079</v>
      </c>
      <c r="O48" s="7">
        <v>0.54</v>
      </c>
      <c r="P48" s="7">
        <v>111.59</v>
      </c>
      <c r="Q48" s="7">
        <v>0</v>
      </c>
      <c r="R48" s="7">
        <v>0</v>
      </c>
      <c r="S48" s="8">
        <v>0</v>
      </c>
      <c r="T48" s="8">
        <v>0</v>
      </c>
      <c r="U48" s="8">
        <v>0</v>
      </c>
    </row>
    <row r="49" spans="2:21" ht="12.75">
      <c r="B49" s="6" t="s">
        <v>227</v>
      </c>
      <c r="C49" s="17">
        <v>1133040</v>
      </c>
      <c r="D49" s="6" t="s">
        <v>119</v>
      </c>
      <c r="E49" s="6"/>
      <c r="F49" s="18">
        <v>34250659</v>
      </c>
      <c r="G49" s="6" t="s">
        <v>191</v>
      </c>
      <c r="H49" s="6" t="s">
        <v>224</v>
      </c>
      <c r="I49" s="6" t="s">
        <v>171</v>
      </c>
      <c r="J49" s="6"/>
      <c r="K49" s="17">
        <v>6.23</v>
      </c>
      <c r="L49" s="6" t="s">
        <v>91</v>
      </c>
      <c r="M49" s="8">
        <v>0.033</v>
      </c>
      <c r="N49" s="8">
        <v>0.017</v>
      </c>
      <c r="O49" s="7">
        <v>1084139.48</v>
      </c>
      <c r="P49" s="7">
        <v>111.02</v>
      </c>
      <c r="Q49" s="7">
        <v>0</v>
      </c>
      <c r="R49" s="7">
        <v>1203.61</v>
      </c>
      <c r="S49" s="8">
        <v>0.0071</v>
      </c>
      <c r="T49" s="8">
        <v>0.0028</v>
      </c>
      <c r="U49" s="8">
        <v>0.0006</v>
      </c>
    </row>
    <row r="50" spans="2:21" ht="12.75">
      <c r="B50" s="6" t="s">
        <v>228</v>
      </c>
      <c r="C50" s="17">
        <v>7590128</v>
      </c>
      <c r="D50" s="6" t="s">
        <v>119</v>
      </c>
      <c r="E50" s="6"/>
      <c r="F50" s="18">
        <v>520001736</v>
      </c>
      <c r="G50" s="6" t="s">
        <v>191</v>
      </c>
      <c r="H50" s="6" t="s">
        <v>221</v>
      </c>
      <c r="I50" s="6" t="s">
        <v>194</v>
      </c>
      <c r="J50" s="6"/>
      <c r="K50" s="17">
        <v>5.01</v>
      </c>
      <c r="L50" s="6" t="s">
        <v>91</v>
      </c>
      <c r="M50" s="8">
        <v>0.0475</v>
      </c>
      <c r="N50" s="8">
        <v>0.0078</v>
      </c>
      <c r="O50" s="7">
        <v>4121962</v>
      </c>
      <c r="P50" s="7">
        <v>145.41</v>
      </c>
      <c r="Q50" s="7">
        <v>117.38</v>
      </c>
      <c r="R50" s="7">
        <v>6111.12</v>
      </c>
      <c r="S50" s="8">
        <v>0.0022</v>
      </c>
      <c r="T50" s="8">
        <v>0.0143</v>
      </c>
      <c r="U50" s="8">
        <v>0.0029</v>
      </c>
    </row>
    <row r="51" spans="2:21" ht="12.75">
      <c r="B51" s="6" t="s">
        <v>229</v>
      </c>
      <c r="C51" s="17">
        <v>1260488</v>
      </c>
      <c r="D51" s="6" t="s">
        <v>119</v>
      </c>
      <c r="E51" s="6"/>
      <c r="F51" s="18">
        <v>520033234</v>
      </c>
      <c r="G51" s="6" t="s">
        <v>191</v>
      </c>
      <c r="H51" s="6" t="s">
        <v>221</v>
      </c>
      <c r="I51" s="6" t="s">
        <v>194</v>
      </c>
      <c r="J51" s="6"/>
      <c r="K51" s="17">
        <v>1.44</v>
      </c>
      <c r="L51" s="6" t="s">
        <v>91</v>
      </c>
      <c r="M51" s="8">
        <v>0.065</v>
      </c>
      <c r="N51" s="8">
        <v>-0.0029</v>
      </c>
      <c r="O51" s="7">
        <v>928355.75</v>
      </c>
      <c r="P51" s="7">
        <v>123.12</v>
      </c>
      <c r="Q51" s="7">
        <v>45.39</v>
      </c>
      <c r="R51" s="7">
        <v>1188.38</v>
      </c>
      <c r="S51" s="8">
        <v>0.0014</v>
      </c>
      <c r="T51" s="8">
        <v>0.0028</v>
      </c>
      <c r="U51" s="8">
        <v>0.0006</v>
      </c>
    </row>
    <row r="52" spans="2:21" ht="12.75">
      <c r="B52" s="6" t="s">
        <v>230</v>
      </c>
      <c r="C52" s="17">
        <v>1260546</v>
      </c>
      <c r="D52" s="6" t="s">
        <v>119</v>
      </c>
      <c r="E52" s="6"/>
      <c r="F52" s="18">
        <v>520033234</v>
      </c>
      <c r="G52" s="6" t="s">
        <v>191</v>
      </c>
      <c r="H52" s="6" t="s">
        <v>224</v>
      </c>
      <c r="I52" s="6" t="s">
        <v>171</v>
      </c>
      <c r="J52" s="6"/>
      <c r="K52" s="17">
        <v>4.18</v>
      </c>
      <c r="L52" s="6" t="s">
        <v>91</v>
      </c>
      <c r="M52" s="8">
        <v>0.0535</v>
      </c>
      <c r="N52" s="8">
        <v>0.0147</v>
      </c>
      <c r="O52" s="7">
        <v>4373124</v>
      </c>
      <c r="P52" s="7">
        <v>119.65</v>
      </c>
      <c r="Q52" s="7">
        <v>104.48</v>
      </c>
      <c r="R52" s="7">
        <v>5336.92</v>
      </c>
      <c r="S52" s="8">
        <v>0.0016</v>
      </c>
      <c r="T52" s="8">
        <v>0.0125</v>
      </c>
      <c r="U52" s="8">
        <v>0.0025</v>
      </c>
    </row>
    <row r="53" spans="2:21" ht="12.75">
      <c r="B53" s="6" t="s">
        <v>231</v>
      </c>
      <c r="C53" s="17">
        <v>1260652</v>
      </c>
      <c r="D53" s="6" t="s">
        <v>119</v>
      </c>
      <c r="E53" s="6"/>
      <c r="F53" s="18">
        <v>520033234</v>
      </c>
      <c r="G53" s="6" t="s">
        <v>191</v>
      </c>
      <c r="H53" s="6" t="s">
        <v>224</v>
      </c>
      <c r="I53" s="6" t="s">
        <v>171</v>
      </c>
      <c r="J53" s="6"/>
      <c r="K53" s="17">
        <v>7.1</v>
      </c>
      <c r="L53" s="6" t="s">
        <v>91</v>
      </c>
      <c r="M53" s="8">
        <v>0.0278</v>
      </c>
      <c r="N53" s="8">
        <v>0.026</v>
      </c>
      <c r="O53" s="7">
        <v>2550000</v>
      </c>
      <c r="P53" s="7">
        <v>102.1</v>
      </c>
      <c r="Q53" s="7">
        <v>0</v>
      </c>
      <c r="R53" s="7">
        <v>2603.55</v>
      </c>
      <c r="S53" s="8">
        <v>0.003</v>
      </c>
      <c r="T53" s="8">
        <v>0.0061</v>
      </c>
      <c r="U53" s="8">
        <v>0.0012</v>
      </c>
    </row>
    <row r="54" spans="2:21" ht="12.75">
      <c r="B54" s="6" t="s">
        <v>232</v>
      </c>
      <c r="C54" s="17">
        <v>1260306</v>
      </c>
      <c r="D54" s="6" t="s">
        <v>119</v>
      </c>
      <c r="E54" s="6"/>
      <c r="F54" s="18">
        <v>520033234</v>
      </c>
      <c r="G54" s="6" t="s">
        <v>191</v>
      </c>
      <c r="H54" s="6" t="s">
        <v>224</v>
      </c>
      <c r="I54" s="6" t="s">
        <v>171</v>
      </c>
      <c r="J54" s="6"/>
      <c r="K54" s="17">
        <v>0.26</v>
      </c>
      <c r="L54" s="6" t="s">
        <v>91</v>
      </c>
      <c r="M54" s="8">
        <v>0.0495</v>
      </c>
      <c r="N54" s="8">
        <v>-0.0059</v>
      </c>
      <c r="O54" s="7">
        <v>386600.01</v>
      </c>
      <c r="P54" s="7">
        <v>126.07</v>
      </c>
      <c r="Q54" s="7">
        <v>0</v>
      </c>
      <c r="R54" s="7">
        <v>487.39</v>
      </c>
      <c r="S54" s="8">
        <v>0.0011</v>
      </c>
      <c r="T54" s="8">
        <v>0.0011</v>
      </c>
      <c r="U54" s="8">
        <v>0.0002</v>
      </c>
    </row>
    <row r="55" spans="2:21" ht="12.75">
      <c r="B55" s="6" t="s">
        <v>233</v>
      </c>
      <c r="C55" s="17">
        <v>1260397</v>
      </c>
      <c r="D55" s="6" t="s">
        <v>119</v>
      </c>
      <c r="E55" s="6"/>
      <c r="F55" s="18">
        <v>520033234</v>
      </c>
      <c r="G55" s="6" t="s">
        <v>191</v>
      </c>
      <c r="H55" s="6" t="s">
        <v>224</v>
      </c>
      <c r="I55" s="6" t="s">
        <v>171</v>
      </c>
      <c r="J55" s="6"/>
      <c r="K55" s="17">
        <v>2.06</v>
      </c>
      <c r="L55" s="6" t="s">
        <v>91</v>
      </c>
      <c r="M55" s="8">
        <v>0.051</v>
      </c>
      <c r="N55" s="8">
        <v>0.0078</v>
      </c>
      <c r="O55" s="7">
        <v>5300183</v>
      </c>
      <c r="P55" s="7">
        <v>127.81</v>
      </c>
      <c r="Q55" s="7">
        <v>317.13</v>
      </c>
      <c r="R55" s="7">
        <v>7091.3</v>
      </c>
      <c r="S55" s="8">
        <v>0.0026</v>
      </c>
      <c r="T55" s="8">
        <v>0.0166</v>
      </c>
      <c r="U55" s="8">
        <v>0.0033</v>
      </c>
    </row>
    <row r="56" spans="2:21" ht="12.75">
      <c r="B56" s="6" t="s">
        <v>234</v>
      </c>
      <c r="C56" s="17">
        <v>1260462</v>
      </c>
      <c r="D56" s="6" t="s">
        <v>119</v>
      </c>
      <c r="E56" s="6"/>
      <c r="F56" s="18">
        <v>520033234</v>
      </c>
      <c r="G56" s="6" t="s">
        <v>191</v>
      </c>
      <c r="H56" s="6" t="s">
        <v>224</v>
      </c>
      <c r="I56" s="6" t="s">
        <v>171</v>
      </c>
      <c r="J56" s="6"/>
      <c r="K56" s="17">
        <v>0.25</v>
      </c>
      <c r="L56" s="6" t="s">
        <v>91</v>
      </c>
      <c r="M56" s="8">
        <v>0.053</v>
      </c>
      <c r="N56" s="8">
        <v>-0.0078</v>
      </c>
      <c r="O56" s="7">
        <v>118853.6</v>
      </c>
      <c r="P56" s="7">
        <v>119.45</v>
      </c>
      <c r="Q56" s="7">
        <v>0</v>
      </c>
      <c r="R56" s="7">
        <v>141.97</v>
      </c>
      <c r="S56" s="8">
        <v>0.0003</v>
      </c>
      <c r="T56" s="8">
        <v>0.0003</v>
      </c>
      <c r="U56" s="8">
        <v>0.0001</v>
      </c>
    </row>
    <row r="57" spans="2:21" ht="12.75">
      <c r="B57" s="6" t="s">
        <v>235</v>
      </c>
      <c r="C57" s="17">
        <v>1260603</v>
      </c>
      <c r="D57" s="6" t="s">
        <v>119</v>
      </c>
      <c r="E57" s="6"/>
      <c r="F57" s="18">
        <v>520033234</v>
      </c>
      <c r="G57" s="6" t="s">
        <v>191</v>
      </c>
      <c r="H57" s="6" t="s">
        <v>224</v>
      </c>
      <c r="I57" s="6" t="s">
        <v>171</v>
      </c>
      <c r="J57" s="6"/>
      <c r="K57" s="17">
        <v>6.77</v>
      </c>
      <c r="L57" s="6" t="s">
        <v>91</v>
      </c>
      <c r="M57" s="8">
        <v>0.04</v>
      </c>
      <c r="N57" s="8">
        <v>0.0255</v>
      </c>
      <c r="O57" s="7">
        <v>7678253</v>
      </c>
      <c r="P57" s="7">
        <v>111.3</v>
      </c>
      <c r="Q57" s="7">
        <v>0</v>
      </c>
      <c r="R57" s="7">
        <v>8545.9</v>
      </c>
      <c r="S57" s="8">
        <v>0.0026</v>
      </c>
      <c r="T57" s="8">
        <v>0.02</v>
      </c>
      <c r="U57" s="8">
        <v>0.004</v>
      </c>
    </row>
    <row r="58" spans="2:21" ht="12.75">
      <c r="B58" s="6" t="s">
        <v>236</v>
      </c>
      <c r="C58" s="17">
        <v>1120120</v>
      </c>
      <c r="D58" s="6" t="s">
        <v>119</v>
      </c>
      <c r="E58" s="6"/>
      <c r="F58" s="18">
        <v>513754069</v>
      </c>
      <c r="G58" s="6" t="s">
        <v>237</v>
      </c>
      <c r="H58" s="6" t="s">
        <v>224</v>
      </c>
      <c r="I58" s="6" t="s">
        <v>171</v>
      </c>
      <c r="J58" s="6"/>
      <c r="K58" s="17">
        <v>3.17</v>
      </c>
      <c r="L58" s="6" t="s">
        <v>91</v>
      </c>
      <c r="M58" s="8">
        <v>0.0375</v>
      </c>
      <c r="N58" s="8">
        <v>0.003</v>
      </c>
      <c r="O58" s="7">
        <v>413500</v>
      </c>
      <c r="P58" s="7">
        <v>119.13</v>
      </c>
      <c r="Q58" s="7">
        <v>0</v>
      </c>
      <c r="R58" s="7">
        <v>492.6</v>
      </c>
      <c r="S58" s="8">
        <v>0.0005</v>
      </c>
      <c r="T58" s="8">
        <v>0.0011</v>
      </c>
      <c r="U58" s="8">
        <v>0.0002</v>
      </c>
    </row>
    <row r="59" spans="2:21" ht="12.75">
      <c r="B59" s="6" t="s">
        <v>238</v>
      </c>
      <c r="C59" s="17">
        <v>1132950</v>
      </c>
      <c r="D59" s="6" t="s">
        <v>119</v>
      </c>
      <c r="E59" s="6"/>
      <c r="F59" s="18">
        <v>513754069</v>
      </c>
      <c r="G59" s="6" t="s">
        <v>237</v>
      </c>
      <c r="H59" s="6" t="s">
        <v>224</v>
      </c>
      <c r="I59" s="6" t="s">
        <v>171</v>
      </c>
      <c r="J59" s="6"/>
      <c r="K59" s="17">
        <v>5.41</v>
      </c>
      <c r="L59" s="6" t="s">
        <v>91</v>
      </c>
      <c r="M59" s="8">
        <v>0.0232</v>
      </c>
      <c r="N59" s="8">
        <v>0.01</v>
      </c>
      <c r="O59" s="7">
        <v>577000</v>
      </c>
      <c r="P59" s="7">
        <v>107.94</v>
      </c>
      <c r="Q59" s="7">
        <v>0</v>
      </c>
      <c r="R59" s="7">
        <v>622.81</v>
      </c>
      <c r="S59" s="8">
        <v>0.0016</v>
      </c>
      <c r="T59" s="8">
        <v>0.0015</v>
      </c>
      <c r="U59" s="8">
        <v>0.0003</v>
      </c>
    </row>
    <row r="60" spans="2:21" ht="12.75">
      <c r="B60" s="6" t="s">
        <v>239</v>
      </c>
      <c r="C60" s="17">
        <v>1136050</v>
      </c>
      <c r="D60" s="6" t="s">
        <v>119</v>
      </c>
      <c r="E60" s="6"/>
      <c r="F60" s="18">
        <v>513754069</v>
      </c>
      <c r="G60" s="6" t="s">
        <v>237</v>
      </c>
      <c r="H60" s="6" t="s">
        <v>221</v>
      </c>
      <c r="I60" s="6" t="s">
        <v>194</v>
      </c>
      <c r="J60" s="6"/>
      <c r="K60" s="17">
        <v>6.76</v>
      </c>
      <c r="L60" s="6" t="s">
        <v>91</v>
      </c>
      <c r="M60" s="8">
        <v>0.0248</v>
      </c>
      <c r="N60" s="8">
        <v>0.012</v>
      </c>
      <c r="O60" s="7">
        <v>800000</v>
      </c>
      <c r="P60" s="7">
        <v>109.36</v>
      </c>
      <c r="Q60" s="7">
        <v>0</v>
      </c>
      <c r="R60" s="7">
        <v>874.88</v>
      </c>
      <c r="S60" s="8">
        <v>0.0019</v>
      </c>
      <c r="T60" s="8">
        <v>0.002</v>
      </c>
      <c r="U60" s="8">
        <v>0.0004</v>
      </c>
    </row>
    <row r="61" spans="2:21" ht="12.75">
      <c r="B61" s="6" t="s">
        <v>240</v>
      </c>
      <c r="C61" s="17">
        <v>3230216</v>
      </c>
      <c r="D61" s="6" t="s">
        <v>119</v>
      </c>
      <c r="E61" s="6"/>
      <c r="F61" s="18">
        <v>520037789</v>
      </c>
      <c r="G61" s="6" t="s">
        <v>191</v>
      </c>
      <c r="H61" s="6" t="s">
        <v>224</v>
      </c>
      <c r="I61" s="6" t="s">
        <v>171</v>
      </c>
      <c r="J61" s="6"/>
      <c r="K61" s="17">
        <v>0.17</v>
      </c>
      <c r="L61" s="6" t="s">
        <v>91</v>
      </c>
      <c r="M61" s="8">
        <v>0.055</v>
      </c>
      <c r="N61" s="8">
        <v>-0.0062</v>
      </c>
      <c r="O61" s="7">
        <v>9273.63</v>
      </c>
      <c r="P61" s="7">
        <v>122.46</v>
      </c>
      <c r="Q61" s="7">
        <v>0</v>
      </c>
      <c r="R61" s="7">
        <v>11.36</v>
      </c>
      <c r="S61" s="8">
        <v>0.0006</v>
      </c>
      <c r="T61" s="8">
        <v>0</v>
      </c>
      <c r="U61" s="8">
        <v>0</v>
      </c>
    </row>
    <row r="62" spans="2:21" ht="12.75">
      <c r="B62" s="6" t="s">
        <v>241</v>
      </c>
      <c r="C62" s="17">
        <v>3230224</v>
      </c>
      <c r="D62" s="6" t="s">
        <v>119</v>
      </c>
      <c r="E62" s="6"/>
      <c r="F62" s="18">
        <v>520037789</v>
      </c>
      <c r="G62" s="6" t="s">
        <v>191</v>
      </c>
      <c r="H62" s="6" t="s">
        <v>224</v>
      </c>
      <c r="I62" s="6" t="s">
        <v>171</v>
      </c>
      <c r="J62" s="6"/>
      <c r="K62" s="17">
        <v>2.54</v>
      </c>
      <c r="L62" s="6" t="s">
        <v>91</v>
      </c>
      <c r="M62" s="8">
        <v>0.0585</v>
      </c>
      <c r="N62" s="8">
        <v>0.0055</v>
      </c>
      <c r="O62" s="7">
        <v>3960805.39</v>
      </c>
      <c r="P62" s="7">
        <v>124.1</v>
      </c>
      <c r="Q62" s="7">
        <v>0</v>
      </c>
      <c r="R62" s="7">
        <v>4915.36</v>
      </c>
      <c r="S62" s="8">
        <v>0.0031</v>
      </c>
      <c r="T62" s="8">
        <v>0.0115</v>
      </c>
      <c r="U62" s="8">
        <v>0.0023</v>
      </c>
    </row>
    <row r="63" spans="2:21" ht="12.75">
      <c r="B63" s="6" t="s">
        <v>242</v>
      </c>
      <c r="C63" s="17">
        <v>3230208</v>
      </c>
      <c r="D63" s="6" t="s">
        <v>119</v>
      </c>
      <c r="E63" s="6"/>
      <c r="F63" s="18">
        <v>520037789</v>
      </c>
      <c r="G63" s="6" t="s">
        <v>191</v>
      </c>
      <c r="H63" s="6" t="s">
        <v>224</v>
      </c>
      <c r="I63" s="6" t="s">
        <v>171</v>
      </c>
      <c r="J63" s="6"/>
      <c r="K63" s="17">
        <v>6.24</v>
      </c>
      <c r="L63" s="6" t="s">
        <v>91</v>
      </c>
      <c r="M63" s="8">
        <v>0.023</v>
      </c>
      <c r="N63" s="8">
        <v>0.0187</v>
      </c>
      <c r="O63" s="7">
        <v>682628.86</v>
      </c>
      <c r="P63" s="7">
        <v>103.67</v>
      </c>
      <c r="Q63" s="7">
        <v>0</v>
      </c>
      <c r="R63" s="7">
        <v>707.68</v>
      </c>
      <c r="S63" s="8">
        <v>0.0005</v>
      </c>
      <c r="T63" s="8">
        <v>0.0017</v>
      </c>
      <c r="U63" s="8">
        <v>0.0003</v>
      </c>
    </row>
    <row r="64" spans="2:21" ht="12.75">
      <c r="B64" s="6" t="s">
        <v>243</v>
      </c>
      <c r="C64" s="17">
        <v>3230125</v>
      </c>
      <c r="D64" s="6" t="s">
        <v>119</v>
      </c>
      <c r="E64" s="6"/>
      <c r="F64" s="18">
        <v>520037789</v>
      </c>
      <c r="G64" s="6" t="s">
        <v>191</v>
      </c>
      <c r="H64" s="6" t="s">
        <v>224</v>
      </c>
      <c r="I64" s="6" t="s">
        <v>171</v>
      </c>
      <c r="J64" s="6"/>
      <c r="K64" s="17">
        <v>2.92</v>
      </c>
      <c r="L64" s="6" t="s">
        <v>91</v>
      </c>
      <c r="M64" s="8">
        <v>0.049</v>
      </c>
      <c r="N64" s="8">
        <v>0.0064</v>
      </c>
      <c r="O64" s="7">
        <v>2406738.89</v>
      </c>
      <c r="P64" s="7">
        <v>114.65</v>
      </c>
      <c r="Q64" s="7">
        <v>60.05</v>
      </c>
      <c r="R64" s="7">
        <v>2819.38</v>
      </c>
      <c r="S64" s="8">
        <v>0.003</v>
      </c>
      <c r="T64" s="8">
        <v>0.0066</v>
      </c>
      <c r="U64" s="8">
        <v>0.0013</v>
      </c>
    </row>
    <row r="65" spans="2:21" ht="12.75">
      <c r="B65" s="6" t="s">
        <v>244</v>
      </c>
      <c r="C65" s="17">
        <v>1103670</v>
      </c>
      <c r="D65" s="6" t="s">
        <v>119</v>
      </c>
      <c r="E65" s="6"/>
      <c r="F65" s="18">
        <v>513937714</v>
      </c>
      <c r="G65" s="6" t="s">
        <v>237</v>
      </c>
      <c r="H65" s="6" t="s">
        <v>221</v>
      </c>
      <c r="I65" s="6" t="s">
        <v>194</v>
      </c>
      <c r="J65" s="6"/>
      <c r="K65" s="17">
        <v>2.18</v>
      </c>
      <c r="L65" s="6" t="s">
        <v>91</v>
      </c>
      <c r="M65" s="8">
        <v>0.0405</v>
      </c>
      <c r="N65" s="8">
        <v>-0.0001</v>
      </c>
      <c r="O65" s="7">
        <v>283361.31</v>
      </c>
      <c r="P65" s="7">
        <v>133.55</v>
      </c>
      <c r="Q65" s="7">
        <v>0</v>
      </c>
      <c r="R65" s="7">
        <v>378.43</v>
      </c>
      <c r="S65" s="8">
        <v>0.0016</v>
      </c>
      <c r="T65" s="8">
        <v>0.0009</v>
      </c>
      <c r="U65" s="8">
        <v>0.0002</v>
      </c>
    </row>
    <row r="66" spans="2:21" ht="12.75">
      <c r="B66" s="6" t="s">
        <v>245</v>
      </c>
      <c r="C66" s="17">
        <v>5660048</v>
      </c>
      <c r="D66" s="6" t="s">
        <v>119</v>
      </c>
      <c r="E66" s="6"/>
      <c r="F66" s="18">
        <v>520007469</v>
      </c>
      <c r="G66" s="6" t="s">
        <v>237</v>
      </c>
      <c r="H66" s="6" t="s">
        <v>221</v>
      </c>
      <c r="I66" s="6" t="s">
        <v>194</v>
      </c>
      <c r="J66" s="6"/>
      <c r="K66" s="17">
        <v>0.78</v>
      </c>
      <c r="L66" s="6" t="s">
        <v>91</v>
      </c>
      <c r="M66" s="8">
        <v>0.0428</v>
      </c>
      <c r="N66" s="8">
        <v>-0.0052</v>
      </c>
      <c r="O66" s="7">
        <v>380962.28</v>
      </c>
      <c r="P66" s="7">
        <v>127.22</v>
      </c>
      <c r="Q66" s="7">
        <v>0</v>
      </c>
      <c r="R66" s="7">
        <v>484.66</v>
      </c>
      <c r="S66" s="8">
        <v>0.0027</v>
      </c>
      <c r="T66" s="8">
        <v>0.0011</v>
      </c>
      <c r="U66" s="8">
        <v>0.0002</v>
      </c>
    </row>
    <row r="67" spans="2:21" ht="12.75">
      <c r="B67" s="6" t="s">
        <v>246</v>
      </c>
      <c r="C67" s="17">
        <v>1128586</v>
      </c>
      <c r="D67" s="6" t="s">
        <v>119</v>
      </c>
      <c r="E67" s="6"/>
      <c r="F67" s="18">
        <v>513992529</v>
      </c>
      <c r="G67" s="6" t="s">
        <v>191</v>
      </c>
      <c r="H67" s="6" t="s">
        <v>221</v>
      </c>
      <c r="I67" s="6" t="s">
        <v>194</v>
      </c>
      <c r="J67" s="6"/>
      <c r="K67" s="17">
        <v>2.53</v>
      </c>
      <c r="L67" s="6" t="s">
        <v>91</v>
      </c>
      <c r="M67" s="8">
        <v>0.0275</v>
      </c>
      <c r="N67" s="8">
        <v>0.0047</v>
      </c>
      <c r="O67" s="7">
        <v>290787.62</v>
      </c>
      <c r="P67" s="7">
        <v>106.49</v>
      </c>
      <c r="Q67" s="7">
        <v>0</v>
      </c>
      <c r="R67" s="7">
        <v>309.66</v>
      </c>
      <c r="S67" s="8">
        <v>0.0014</v>
      </c>
      <c r="T67" s="8">
        <v>0.0007</v>
      </c>
      <c r="U67" s="8">
        <v>0.0001</v>
      </c>
    </row>
    <row r="68" spans="2:21" ht="12.75">
      <c r="B68" s="6" t="s">
        <v>247</v>
      </c>
      <c r="C68" s="17">
        <v>1132927</v>
      </c>
      <c r="D68" s="6" t="s">
        <v>119</v>
      </c>
      <c r="E68" s="6"/>
      <c r="F68" s="18">
        <v>513992529</v>
      </c>
      <c r="G68" s="6" t="s">
        <v>191</v>
      </c>
      <c r="H68" s="6" t="s">
        <v>221</v>
      </c>
      <c r="I68" s="6" t="s">
        <v>194</v>
      </c>
      <c r="J68" s="6"/>
      <c r="K68" s="17">
        <v>4.46</v>
      </c>
      <c r="L68" s="6" t="s">
        <v>91</v>
      </c>
      <c r="M68" s="8">
        <v>0.0275</v>
      </c>
      <c r="N68" s="8">
        <v>0.0073</v>
      </c>
      <c r="O68" s="7">
        <v>585037.39</v>
      </c>
      <c r="P68" s="7">
        <v>108.23</v>
      </c>
      <c r="Q68" s="7">
        <v>0</v>
      </c>
      <c r="R68" s="7">
        <v>633.19</v>
      </c>
      <c r="S68" s="8">
        <v>0.0012</v>
      </c>
      <c r="T68" s="8">
        <v>0.0015</v>
      </c>
      <c r="U68" s="8">
        <v>0.0003</v>
      </c>
    </row>
    <row r="69" spans="2:21" ht="12.75">
      <c r="B69" s="6" t="s">
        <v>248</v>
      </c>
      <c r="C69" s="17">
        <v>1138973</v>
      </c>
      <c r="D69" s="6" t="s">
        <v>119</v>
      </c>
      <c r="E69" s="6"/>
      <c r="F69" s="18">
        <v>513992529</v>
      </c>
      <c r="G69" s="6" t="s">
        <v>191</v>
      </c>
      <c r="H69" s="6" t="s">
        <v>221</v>
      </c>
      <c r="I69" s="6" t="s">
        <v>194</v>
      </c>
      <c r="J69" s="6"/>
      <c r="K69" s="17">
        <v>6.3</v>
      </c>
      <c r="L69" s="6" t="s">
        <v>91</v>
      </c>
      <c r="M69" s="8">
        <v>0.0196</v>
      </c>
      <c r="N69" s="8">
        <v>0.0156</v>
      </c>
      <c r="O69" s="7">
        <v>539000</v>
      </c>
      <c r="P69" s="7">
        <v>103.5</v>
      </c>
      <c r="Q69" s="7">
        <v>0</v>
      </c>
      <c r="R69" s="7">
        <v>557.87</v>
      </c>
      <c r="S69" s="8">
        <v>0.0007</v>
      </c>
      <c r="T69" s="8">
        <v>0.0013</v>
      </c>
      <c r="U69" s="8">
        <v>0.0003</v>
      </c>
    </row>
    <row r="70" spans="2:21" ht="12.75">
      <c r="B70" s="6" t="s">
        <v>249</v>
      </c>
      <c r="C70" s="17">
        <v>1139542</v>
      </c>
      <c r="D70" s="6" t="s">
        <v>119</v>
      </c>
      <c r="E70" s="6"/>
      <c r="F70" s="18">
        <v>510216054</v>
      </c>
      <c r="G70" s="6" t="s">
        <v>211</v>
      </c>
      <c r="H70" s="6" t="s">
        <v>224</v>
      </c>
      <c r="I70" s="6" t="s">
        <v>171</v>
      </c>
      <c r="J70" s="6"/>
      <c r="K70" s="17">
        <v>5.39</v>
      </c>
      <c r="L70" s="6" t="s">
        <v>91</v>
      </c>
      <c r="M70" s="8">
        <v>0.0194</v>
      </c>
      <c r="N70" s="8">
        <v>0.0084</v>
      </c>
      <c r="O70" s="7">
        <v>705859</v>
      </c>
      <c r="P70" s="7">
        <v>106.71</v>
      </c>
      <c r="Q70" s="7">
        <v>0</v>
      </c>
      <c r="R70" s="7">
        <v>753.22</v>
      </c>
      <c r="S70" s="8">
        <v>0.0011</v>
      </c>
      <c r="T70" s="8">
        <v>0.0018</v>
      </c>
      <c r="U70" s="8">
        <v>0.0004</v>
      </c>
    </row>
    <row r="71" spans="2:21" ht="12.75">
      <c r="B71" s="6" t="s">
        <v>250</v>
      </c>
      <c r="C71" s="17">
        <v>1142595</v>
      </c>
      <c r="D71" s="6" t="s">
        <v>119</v>
      </c>
      <c r="E71" s="6"/>
      <c r="F71" s="18">
        <v>510216054</v>
      </c>
      <c r="G71" s="6" t="s">
        <v>211</v>
      </c>
      <c r="H71" s="6" t="s">
        <v>224</v>
      </c>
      <c r="I71" s="6" t="s">
        <v>171</v>
      </c>
      <c r="J71" s="6"/>
      <c r="K71" s="17">
        <v>7.32</v>
      </c>
      <c r="L71" s="6" t="s">
        <v>91</v>
      </c>
      <c r="M71" s="8">
        <v>0.0123</v>
      </c>
      <c r="N71" s="8">
        <v>0.0117</v>
      </c>
      <c r="O71" s="7">
        <v>1043000</v>
      </c>
      <c r="P71" s="7">
        <v>100.85</v>
      </c>
      <c r="Q71" s="7">
        <v>0</v>
      </c>
      <c r="R71" s="7">
        <v>1051.87</v>
      </c>
      <c r="S71" s="8">
        <v>0.0026</v>
      </c>
      <c r="T71" s="8">
        <v>0.0025</v>
      </c>
      <c r="U71" s="8">
        <v>0.0005</v>
      </c>
    </row>
    <row r="72" spans="2:21" ht="12.75">
      <c r="B72" s="6" t="s">
        <v>251</v>
      </c>
      <c r="C72" s="17">
        <v>1120799</v>
      </c>
      <c r="D72" s="6" t="s">
        <v>119</v>
      </c>
      <c r="E72" s="6"/>
      <c r="F72" s="18">
        <v>514290345</v>
      </c>
      <c r="G72" s="6" t="s">
        <v>237</v>
      </c>
      <c r="H72" s="6" t="s">
        <v>224</v>
      </c>
      <c r="I72" s="6" t="s">
        <v>171</v>
      </c>
      <c r="J72" s="6"/>
      <c r="K72" s="17">
        <v>1.48</v>
      </c>
      <c r="L72" s="6" t="s">
        <v>91</v>
      </c>
      <c r="M72" s="8">
        <v>0.036</v>
      </c>
      <c r="N72" s="8">
        <v>-0.0017</v>
      </c>
      <c r="O72" s="7">
        <v>1751836</v>
      </c>
      <c r="P72" s="7">
        <v>111.3</v>
      </c>
      <c r="Q72" s="7">
        <v>56.04</v>
      </c>
      <c r="R72" s="7">
        <v>2005.84</v>
      </c>
      <c r="S72" s="8">
        <v>0.0042</v>
      </c>
      <c r="T72" s="8">
        <v>0.0047</v>
      </c>
      <c r="U72" s="8">
        <v>0.0009</v>
      </c>
    </row>
    <row r="73" spans="2:21" ht="12.75">
      <c r="B73" s="6" t="s">
        <v>252</v>
      </c>
      <c r="C73" s="17">
        <v>1118033</v>
      </c>
      <c r="D73" s="6" t="s">
        <v>119</v>
      </c>
      <c r="E73" s="6"/>
      <c r="F73" s="18">
        <v>513623314</v>
      </c>
      <c r="G73" s="6" t="s">
        <v>191</v>
      </c>
      <c r="H73" s="6" t="s">
        <v>253</v>
      </c>
      <c r="I73" s="6" t="s">
        <v>194</v>
      </c>
      <c r="J73" s="6"/>
      <c r="K73" s="17">
        <v>1.68</v>
      </c>
      <c r="L73" s="6" t="s">
        <v>91</v>
      </c>
      <c r="M73" s="8">
        <v>0.0377</v>
      </c>
      <c r="N73" s="8">
        <v>0.0003</v>
      </c>
      <c r="O73" s="7">
        <v>23184.7</v>
      </c>
      <c r="P73" s="7">
        <v>115.58</v>
      </c>
      <c r="Q73" s="7">
        <v>0</v>
      </c>
      <c r="R73" s="7">
        <v>26.8</v>
      </c>
      <c r="S73" s="8">
        <v>0.0001</v>
      </c>
      <c r="T73" s="8">
        <v>0.0001</v>
      </c>
      <c r="U73" s="8">
        <v>0</v>
      </c>
    </row>
    <row r="74" spans="2:21" ht="12.75">
      <c r="B74" s="6" t="s">
        <v>254</v>
      </c>
      <c r="C74" s="17">
        <v>1129279</v>
      </c>
      <c r="D74" s="6" t="s">
        <v>119</v>
      </c>
      <c r="E74" s="6"/>
      <c r="F74" s="18">
        <v>513623314</v>
      </c>
      <c r="G74" s="6" t="s">
        <v>191</v>
      </c>
      <c r="H74" s="6" t="s">
        <v>253</v>
      </c>
      <c r="I74" s="6" t="s">
        <v>194</v>
      </c>
      <c r="J74" s="6"/>
      <c r="K74" s="17">
        <v>3.27</v>
      </c>
      <c r="L74" s="6" t="s">
        <v>91</v>
      </c>
      <c r="M74" s="8">
        <v>0.0285</v>
      </c>
      <c r="N74" s="8">
        <v>0.0068</v>
      </c>
      <c r="O74" s="7">
        <v>554645.79</v>
      </c>
      <c r="P74" s="7">
        <v>107.66</v>
      </c>
      <c r="Q74" s="7">
        <v>0</v>
      </c>
      <c r="R74" s="7">
        <v>597.13</v>
      </c>
      <c r="S74" s="8">
        <v>0.0011</v>
      </c>
      <c r="T74" s="8">
        <v>0.0014</v>
      </c>
      <c r="U74" s="8">
        <v>0.0003</v>
      </c>
    </row>
    <row r="75" spans="2:21" ht="12.75">
      <c r="B75" s="6" t="s">
        <v>255</v>
      </c>
      <c r="C75" s="17">
        <v>1141050</v>
      </c>
      <c r="D75" s="6" t="s">
        <v>119</v>
      </c>
      <c r="E75" s="6"/>
      <c r="F75" s="18">
        <v>513623314</v>
      </c>
      <c r="G75" s="6" t="s">
        <v>191</v>
      </c>
      <c r="H75" s="6" t="s">
        <v>253</v>
      </c>
      <c r="I75" s="6" t="s">
        <v>194</v>
      </c>
      <c r="J75" s="6"/>
      <c r="K75" s="17">
        <v>6.12</v>
      </c>
      <c r="L75" s="6" t="s">
        <v>91</v>
      </c>
      <c r="M75" s="8">
        <v>0.0195</v>
      </c>
      <c r="N75" s="8">
        <v>0.0173</v>
      </c>
      <c r="O75" s="7">
        <v>728000</v>
      </c>
      <c r="P75" s="7">
        <v>101.94</v>
      </c>
      <c r="Q75" s="7">
        <v>0</v>
      </c>
      <c r="R75" s="7">
        <v>742.12</v>
      </c>
      <c r="S75" s="8">
        <v>0.0011</v>
      </c>
      <c r="T75" s="8">
        <v>0.0017</v>
      </c>
      <c r="U75" s="8">
        <v>0.0003</v>
      </c>
    </row>
    <row r="76" spans="2:21" ht="12.75">
      <c r="B76" s="6" t="s">
        <v>256</v>
      </c>
      <c r="C76" s="17">
        <v>1121763</v>
      </c>
      <c r="D76" s="6" t="s">
        <v>119</v>
      </c>
      <c r="E76" s="6"/>
      <c r="F76" s="18">
        <v>520043795</v>
      </c>
      <c r="G76" s="6" t="s">
        <v>257</v>
      </c>
      <c r="H76" s="6" t="s">
        <v>253</v>
      </c>
      <c r="I76" s="6" t="s">
        <v>194</v>
      </c>
      <c r="J76" s="6"/>
      <c r="K76" s="17">
        <v>3.95</v>
      </c>
      <c r="L76" s="6" t="s">
        <v>91</v>
      </c>
      <c r="M76" s="8">
        <v>0.0395</v>
      </c>
      <c r="N76" s="8">
        <v>0.0069</v>
      </c>
      <c r="O76" s="7">
        <v>263111.09</v>
      </c>
      <c r="P76" s="7">
        <v>119.95</v>
      </c>
      <c r="Q76" s="7">
        <v>0</v>
      </c>
      <c r="R76" s="7">
        <v>315.6</v>
      </c>
      <c r="S76" s="8">
        <v>0.0005</v>
      </c>
      <c r="T76" s="8">
        <v>0.0007</v>
      </c>
      <c r="U76" s="8">
        <v>0.0001</v>
      </c>
    </row>
    <row r="77" spans="2:21" ht="12.75">
      <c r="B77" s="6" t="s">
        <v>258</v>
      </c>
      <c r="C77" s="17">
        <v>1123256</v>
      </c>
      <c r="D77" s="6" t="s">
        <v>119</v>
      </c>
      <c r="E77" s="6"/>
      <c r="F77" s="18">
        <v>520040072</v>
      </c>
      <c r="G77" s="6" t="s">
        <v>204</v>
      </c>
      <c r="H77" s="6" t="s">
        <v>253</v>
      </c>
      <c r="I77" s="6" t="s">
        <v>194</v>
      </c>
      <c r="J77" s="6"/>
      <c r="K77" s="17">
        <v>0.51</v>
      </c>
      <c r="L77" s="6" t="s">
        <v>91</v>
      </c>
      <c r="M77" s="8">
        <v>0.039</v>
      </c>
      <c r="N77" s="8">
        <v>0.0043</v>
      </c>
      <c r="O77" s="7">
        <v>186760.36</v>
      </c>
      <c r="P77" s="7">
        <v>105.53</v>
      </c>
      <c r="Q77" s="7">
        <v>51.87</v>
      </c>
      <c r="R77" s="7">
        <v>248.96</v>
      </c>
      <c r="S77" s="8">
        <v>0.0005</v>
      </c>
      <c r="T77" s="8">
        <v>0.0006</v>
      </c>
      <c r="U77" s="8">
        <v>0.0001</v>
      </c>
    </row>
    <row r="78" spans="2:21" ht="12.75">
      <c r="B78" s="6" t="s">
        <v>259</v>
      </c>
      <c r="C78" s="17">
        <v>6320071</v>
      </c>
      <c r="D78" s="6" t="s">
        <v>119</v>
      </c>
      <c r="E78" s="6"/>
      <c r="F78" s="18">
        <v>520018383</v>
      </c>
      <c r="G78" s="6" t="s">
        <v>260</v>
      </c>
      <c r="H78" s="6" t="s">
        <v>261</v>
      </c>
      <c r="I78" s="6" t="s">
        <v>171</v>
      </c>
      <c r="J78" s="6"/>
      <c r="K78" s="17">
        <v>0.28</v>
      </c>
      <c r="L78" s="6" t="s">
        <v>91</v>
      </c>
      <c r="M78" s="8">
        <v>0.0465</v>
      </c>
      <c r="N78" s="8">
        <v>-0.0045</v>
      </c>
      <c r="O78" s="7">
        <v>70508.76</v>
      </c>
      <c r="P78" s="7">
        <v>118.32</v>
      </c>
      <c r="Q78" s="7">
        <v>0</v>
      </c>
      <c r="R78" s="7">
        <v>83.43</v>
      </c>
      <c r="S78" s="8">
        <v>0.0034</v>
      </c>
      <c r="T78" s="8">
        <v>0.0002</v>
      </c>
      <c r="U78" s="8">
        <v>0</v>
      </c>
    </row>
    <row r="79" spans="2:21" ht="12.75">
      <c r="B79" s="6" t="s">
        <v>262</v>
      </c>
      <c r="C79" s="17">
        <v>6990188</v>
      </c>
      <c r="D79" s="6" t="s">
        <v>119</v>
      </c>
      <c r="E79" s="6"/>
      <c r="F79" s="18">
        <v>520025438</v>
      </c>
      <c r="G79" s="6" t="s">
        <v>191</v>
      </c>
      <c r="H79" s="6" t="s">
        <v>253</v>
      </c>
      <c r="I79" s="6" t="s">
        <v>194</v>
      </c>
      <c r="J79" s="6"/>
      <c r="K79" s="17">
        <v>3.07</v>
      </c>
      <c r="L79" s="6" t="s">
        <v>91</v>
      </c>
      <c r="M79" s="8">
        <v>0.0495</v>
      </c>
      <c r="N79" s="8">
        <v>0.0096</v>
      </c>
      <c r="O79" s="7">
        <v>2887920.45</v>
      </c>
      <c r="P79" s="7">
        <v>114.6</v>
      </c>
      <c r="Q79" s="7">
        <v>0</v>
      </c>
      <c r="R79" s="7">
        <v>3309.56</v>
      </c>
      <c r="S79" s="8">
        <v>0.0039</v>
      </c>
      <c r="T79" s="8">
        <v>0.0077</v>
      </c>
      <c r="U79" s="8">
        <v>0.0015</v>
      </c>
    </row>
    <row r="80" spans="2:21" ht="12.75">
      <c r="B80" s="6" t="s">
        <v>263</v>
      </c>
      <c r="C80" s="17">
        <v>1125996</v>
      </c>
      <c r="D80" s="6" t="s">
        <v>119</v>
      </c>
      <c r="E80" s="6"/>
      <c r="F80" s="18">
        <v>511930125</v>
      </c>
      <c r="G80" s="6" t="s">
        <v>204</v>
      </c>
      <c r="H80" s="6" t="s">
        <v>261</v>
      </c>
      <c r="I80" s="6" t="s">
        <v>171</v>
      </c>
      <c r="J80" s="6"/>
      <c r="K80" s="17">
        <v>1.25</v>
      </c>
      <c r="L80" s="6" t="s">
        <v>91</v>
      </c>
      <c r="M80" s="8">
        <v>0.046</v>
      </c>
      <c r="N80" s="8">
        <v>-0.0003</v>
      </c>
      <c r="O80" s="7">
        <v>659773.73</v>
      </c>
      <c r="P80" s="7">
        <v>109.12</v>
      </c>
      <c r="Q80" s="7">
        <v>0</v>
      </c>
      <c r="R80" s="7">
        <v>719.95</v>
      </c>
      <c r="S80" s="8">
        <v>0.0015</v>
      </c>
      <c r="T80" s="8">
        <v>0.0017</v>
      </c>
      <c r="U80" s="8">
        <v>0.0003</v>
      </c>
    </row>
    <row r="81" spans="2:21" ht="12.75">
      <c r="B81" s="6" t="s">
        <v>264</v>
      </c>
      <c r="C81" s="17">
        <v>1132828</v>
      </c>
      <c r="D81" s="6" t="s">
        <v>119</v>
      </c>
      <c r="E81" s="6"/>
      <c r="F81" s="18">
        <v>511930125</v>
      </c>
      <c r="G81" s="6" t="s">
        <v>204</v>
      </c>
      <c r="H81" s="6" t="s">
        <v>261</v>
      </c>
      <c r="I81" s="6" t="s">
        <v>171</v>
      </c>
      <c r="J81" s="6"/>
      <c r="K81" s="17">
        <v>3.4</v>
      </c>
      <c r="L81" s="6" t="s">
        <v>91</v>
      </c>
      <c r="M81" s="8">
        <v>0.0198</v>
      </c>
      <c r="N81" s="8">
        <v>0.0092</v>
      </c>
      <c r="O81" s="7">
        <v>846684.61</v>
      </c>
      <c r="P81" s="7">
        <v>104.09</v>
      </c>
      <c r="Q81" s="7">
        <v>0</v>
      </c>
      <c r="R81" s="7">
        <v>881.31</v>
      </c>
      <c r="S81" s="8">
        <v>0.0009</v>
      </c>
      <c r="T81" s="8">
        <v>0.0021</v>
      </c>
      <c r="U81" s="8">
        <v>0.0004</v>
      </c>
    </row>
    <row r="82" spans="2:21" ht="12.75">
      <c r="B82" s="6" t="s">
        <v>265</v>
      </c>
      <c r="C82" s="17">
        <v>1140607</v>
      </c>
      <c r="D82" s="6" t="s">
        <v>119</v>
      </c>
      <c r="E82" s="6"/>
      <c r="F82" s="18">
        <v>513765859</v>
      </c>
      <c r="G82" s="6" t="s">
        <v>191</v>
      </c>
      <c r="H82" s="6" t="s">
        <v>261</v>
      </c>
      <c r="I82" s="6" t="s">
        <v>171</v>
      </c>
      <c r="J82" s="6"/>
      <c r="K82" s="17">
        <v>4.89</v>
      </c>
      <c r="L82" s="6" t="s">
        <v>91</v>
      </c>
      <c r="M82" s="8">
        <v>0.0215</v>
      </c>
      <c r="N82" s="8">
        <v>0.0221</v>
      </c>
      <c r="O82" s="7">
        <v>1792000</v>
      </c>
      <c r="P82" s="7">
        <v>103.24</v>
      </c>
      <c r="Q82" s="7">
        <v>0</v>
      </c>
      <c r="R82" s="7">
        <v>1850.06</v>
      </c>
      <c r="S82" s="8">
        <v>0.0029</v>
      </c>
      <c r="T82" s="8">
        <v>0.0043</v>
      </c>
      <c r="U82" s="8">
        <v>0.0009</v>
      </c>
    </row>
    <row r="83" spans="2:21" ht="12.75">
      <c r="B83" s="6" t="s">
        <v>266</v>
      </c>
      <c r="C83" s="17">
        <v>3870094</v>
      </c>
      <c r="D83" s="6" t="s">
        <v>119</v>
      </c>
      <c r="E83" s="6"/>
      <c r="F83" s="18">
        <v>520038894</v>
      </c>
      <c r="G83" s="6" t="s">
        <v>191</v>
      </c>
      <c r="H83" s="6" t="s">
        <v>267</v>
      </c>
      <c r="I83" s="6" t="s">
        <v>194</v>
      </c>
      <c r="J83" s="6"/>
      <c r="K83" s="17">
        <v>1.32</v>
      </c>
      <c r="L83" s="6" t="s">
        <v>91</v>
      </c>
      <c r="M83" s="8">
        <v>0.048</v>
      </c>
      <c r="N83" s="8">
        <v>0.0058</v>
      </c>
      <c r="O83" s="7">
        <v>358341</v>
      </c>
      <c r="P83" s="7">
        <v>107.52</v>
      </c>
      <c r="Q83" s="7">
        <v>0</v>
      </c>
      <c r="R83" s="7">
        <v>385.29</v>
      </c>
      <c r="S83" s="8">
        <v>0.0011</v>
      </c>
      <c r="T83" s="8">
        <v>0.0009</v>
      </c>
      <c r="U83" s="8">
        <v>0.0002</v>
      </c>
    </row>
    <row r="84" spans="2:21" ht="12.75">
      <c r="B84" s="6" t="s">
        <v>268</v>
      </c>
      <c r="C84" s="17">
        <v>3870102</v>
      </c>
      <c r="D84" s="6" t="s">
        <v>119</v>
      </c>
      <c r="E84" s="6"/>
      <c r="F84" s="18">
        <v>520038894</v>
      </c>
      <c r="G84" s="6" t="s">
        <v>191</v>
      </c>
      <c r="H84" s="6" t="s">
        <v>267</v>
      </c>
      <c r="I84" s="6" t="s">
        <v>194</v>
      </c>
      <c r="J84" s="6"/>
      <c r="K84" s="17">
        <v>2.12</v>
      </c>
      <c r="L84" s="6" t="s">
        <v>91</v>
      </c>
      <c r="M84" s="8">
        <v>0.0185</v>
      </c>
      <c r="N84" s="8">
        <v>0.0124</v>
      </c>
      <c r="O84" s="7">
        <v>38840.64</v>
      </c>
      <c r="P84" s="7">
        <v>101.9</v>
      </c>
      <c r="Q84" s="7">
        <v>0</v>
      </c>
      <c r="R84" s="7">
        <v>39.58</v>
      </c>
      <c r="S84" s="8">
        <v>0.0002</v>
      </c>
      <c r="T84" s="8">
        <v>0.0001</v>
      </c>
      <c r="U84" s="8">
        <v>0</v>
      </c>
    </row>
    <row r="85" spans="2:21" ht="12.75">
      <c r="B85" s="6" t="s">
        <v>269</v>
      </c>
      <c r="C85" s="17">
        <v>1104330</v>
      </c>
      <c r="D85" s="6" t="s">
        <v>119</v>
      </c>
      <c r="E85" s="6"/>
      <c r="F85" s="18">
        <v>510609761</v>
      </c>
      <c r="G85" s="6" t="s">
        <v>191</v>
      </c>
      <c r="H85" s="6" t="s">
        <v>270</v>
      </c>
      <c r="I85" s="6" t="s">
        <v>171</v>
      </c>
      <c r="J85" s="6"/>
      <c r="K85" s="17">
        <v>1.15</v>
      </c>
      <c r="L85" s="6" t="s">
        <v>91</v>
      </c>
      <c r="M85" s="8">
        <v>0.0485</v>
      </c>
      <c r="N85" s="8">
        <v>0.0023</v>
      </c>
      <c r="O85" s="7">
        <v>0.01</v>
      </c>
      <c r="P85" s="7">
        <v>128.02</v>
      </c>
      <c r="Q85" s="7">
        <v>0</v>
      </c>
      <c r="R85" s="7">
        <v>0</v>
      </c>
      <c r="S85" s="8">
        <v>0</v>
      </c>
      <c r="T85" s="8">
        <v>0</v>
      </c>
      <c r="U85" s="8">
        <v>0</v>
      </c>
    </row>
    <row r="86" spans="2:21" ht="12.75">
      <c r="B86" s="6" t="s">
        <v>271</v>
      </c>
      <c r="C86" s="17">
        <v>1132323</v>
      </c>
      <c r="D86" s="6" t="s">
        <v>119</v>
      </c>
      <c r="E86" s="6"/>
      <c r="F86" s="18">
        <v>510381601</v>
      </c>
      <c r="G86" s="6" t="s">
        <v>191</v>
      </c>
      <c r="H86" s="6" t="s">
        <v>270</v>
      </c>
      <c r="I86" s="6" t="s">
        <v>171</v>
      </c>
      <c r="J86" s="6"/>
      <c r="K86" s="17">
        <v>3.65</v>
      </c>
      <c r="L86" s="6" t="s">
        <v>91</v>
      </c>
      <c r="M86" s="8">
        <v>0.024</v>
      </c>
      <c r="N86" s="8">
        <v>0.019</v>
      </c>
      <c r="O86" s="7">
        <v>692025.54</v>
      </c>
      <c r="P86" s="7">
        <v>102.77</v>
      </c>
      <c r="Q86" s="7">
        <v>0</v>
      </c>
      <c r="R86" s="7">
        <v>711.19</v>
      </c>
      <c r="S86" s="8">
        <v>0.0013</v>
      </c>
      <c r="T86" s="8">
        <v>0.0017</v>
      </c>
      <c r="U86" s="8">
        <v>0.0003</v>
      </c>
    </row>
    <row r="87" spans="2:21" ht="12.75">
      <c r="B87" s="6" t="s">
        <v>272</v>
      </c>
      <c r="C87" s="17">
        <v>1105543</v>
      </c>
      <c r="D87" s="6" t="s">
        <v>119</v>
      </c>
      <c r="E87" s="6"/>
      <c r="F87" s="18">
        <v>520044322</v>
      </c>
      <c r="G87" s="6" t="s">
        <v>273</v>
      </c>
      <c r="H87" s="6" t="s">
        <v>270</v>
      </c>
      <c r="I87" s="6" t="s">
        <v>171</v>
      </c>
      <c r="J87" s="6"/>
      <c r="K87" s="17">
        <v>2.18</v>
      </c>
      <c r="L87" s="6" t="s">
        <v>91</v>
      </c>
      <c r="M87" s="8">
        <v>0.046</v>
      </c>
      <c r="N87" s="8">
        <v>0.0119</v>
      </c>
      <c r="O87" s="7">
        <v>1561631</v>
      </c>
      <c r="P87" s="7">
        <v>128.93</v>
      </c>
      <c r="Q87" s="7">
        <v>0</v>
      </c>
      <c r="R87" s="7">
        <v>2013.41</v>
      </c>
      <c r="S87" s="8">
        <v>0.0028</v>
      </c>
      <c r="T87" s="8">
        <v>0.0047</v>
      </c>
      <c r="U87" s="8">
        <v>0.0009</v>
      </c>
    </row>
    <row r="88" spans="2:21" ht="12.75">
      <c r="B88" s="6" t="s">
        <v>274</v>
      </c>
      <c r="C88" s="17">
        <v>1115823</v>
      </c>
      <c r="D88" s="6" t="s">
        <v>119</v>
      </c>
      <c r="E88" s="6"/>
      <c r="F88" s="18">
        <v>520044322</v>
      </c>
      <c r="G88" s="6" t="s">
        <v>273</v>
      </c>
      <c r="H88" s="6" t="s">
        <v>267</v>
      </c>
      <c r="I88" s="6" t="s">
        <v>194</v>
      </c>
      <c r="J88" s="6"/>
      <c r="K88" s="17">
        <v>2.84</v>
      </c>
      <c r="L88" s="6" t="s">
        <v>91</v>
      </c>
      <c r="M88" s="8">
        <v>0.061</v>
      </c>
      <c r="N88" s="8">
        <v>0.0151</v>
      </c>
      <c r="O88" s="7">
        <v>1215108.99</v>
      </c>
      <c r="P88" s="7">
        <v>125.05</v>
      </c>
      <c r="Q88" s="7">
        <v>0</v>
      </c>
      <c r="R88" s="7">
        <v>1519.49</v>
      </c>
      <c r="S88" s="8">
        <v>0.0017</v>
      </c>
      <c r="T88" s="8">
        <v>0.0035</v>
      </c>
      <c r="U88" s="8">
        <v>0.0007</v>
      </c>
    </row>
    <row r="89" spans="2:21" ht="12.75">
      <c r="B89" s="6" t="s">
        <v>275</v>
      </c>
      <c r="C89" s="17">
        <v>1106046</v>
      </c>
      <c r="D89" s="6" t="s">
        <v>119</v>
      </c>
      <c r="E89" s="6"/>
      <c r="F89" s="18">
        <v>520044322</v>
      </c>
      <c r="G89" s="6" t="s">
        <v>273</v>
      </c>
      <c r="H89" s="6" t="s">
        <v>270</v>
      </c>
      <c r="I89" s="6" t="s">
        <v>171</v>
      </c>
      <c r="J89" s="6"/>
      <c r="K89" s="17">
        <v>2.39</v>
      </c>
      <c r="L89" s="6" t="s">
        <v>91</v>
      </c>
      <c r="M89" s="8">
        <v>0.045</v>
      </c>
      <c r="N89" s="8">
        <v>0.012</v>
      </c>
      <c r="O89" s="7">
        <v>1138089.64</v>
      </c>
      <c r="P89" s="7">
        <v>130.02</v>
      </c>
      <c r="Q89" s="7">
        <v>0</v>
      </c>
      <c r="R89" s="7">
        <v>1479.74</v>
      </c>
      <c r="S89" s="8">
        <v>0.003</v>
      </c>
      <c r="T89" s="8">
        <v>0.0035</v>
      </c>
      <c r="U89" s="8">
        <v>0.0007</v>
      </c>
    </row>
    <row r="90" spans="2:21" ht="12.75">
      <c r="B90" s="6" t="s">
        <v>276</v>
      </c>
      <c r="C90" s="17">
        <v>5760160</v>
      </c>
      <c r="D90" s="6" t="s">
        <v>119</v>
      </c>
      <c r="E90" s="6"/>
      <c r="F90" s="18">
        <v>520028010</v>
      </c>
      <c r="G90" s="6" t="s">
        <v>273</v>
      </c>
      <c r="H90" s="6" t="s">
        <v>270</v>
      </c>
      <c r="I90" s="6" t="s">
        <v>171</v>
      </c>
      <c r="J90" s="6"/>
      <c r="K90" s="17">
        <v>1.9</v>
      </c>
      <c r="L90" s="6" t="s">
        <v>91</v>
      </c>
      <c r="M90" s="8">
        <v>0.0495</v>
      </c>
      <c r="N90" s="8">
        <v>0.0054</v>
      </c>
      <c r="O90" s="7">
        <v>1631580.6</v>
      </c>
      <c r="P90" s="7">
        <v>130.04</v>
      </c>
      <c r="Q90" s="7">
        <v>0</v>
      </c>
      <c r="R90" s="7">
        <v>2121.71</v>
      </c>
      <c r="S90" s="8">
        <v>0.0011</v>
      </c>
      <c r="T90" s="8">
        <v>0.005</v>
      </c>
      <c r="U90" s="8">
        <v>0.001</v>
      </c>
    </row>
    <row r="91" spans="2:21" ht="12.75">
      <c r="B91" s="6" t="s">
        <v>277</v>
      </c>
      <c r="C91" s="17">
        <v>1141639</v>
      </c>
      <c r="D91" s="6" t="s">
        <v>119</v>
      </c>
      <c r="E91" s="6"/>
      <c r="F91" s="18">
        <v>511809071</v>
      </c>
      <c r="G91" s="6" t="s">
        <v>218</v>
      </c>
      <c r="H91" s="6" t="s">
        <v>270</v>
      </c>
      <c r="I91" s="6" t="s">
        <v>171</v>
      </c>
      <c r="J91" s="6"/>
      <c r="K91" s="17">
        <v>2.65</v>
      </c>
      <c r="L91" s="6" t="s">
        <v>91</v>
      </c>
      <c r="M91" s="8">
        <v>0.0265</v>
      </c>
      <c r="N91" s="8">
        <v>0.0132</v>
      </c>
      <c r="O91" s="7">
        <v>1757106.8</v>
      </c>
      <c r="P91" s="7">
        <v>103.92</v>
      </c>
      <c r="Q91" s="7">
        <v>0</v>
      </c>
      <c r="R91" s="7">
        <v>1825.99</v>
      </c>
      <c r="S91" s="8">
        <v>0.0024</v>
      </c>
      <c r="T91" s="8">
        <v>0.0043</v>
      </c>
      <c r="U91" s="8">
        <v>0.0009</v>
      </c>
    </row>
    <row r="92" spans="2:21" ht="12.75">
      <c r="B92" s="6" t="s">
        <v>278</v>
      </c>
      <c r="C92" s="17">
        <v>7430069</v>
      </c>
      <c r="D92" s="6" t="s">
        <v>119</v>
      </c>
      <c r="E92" s="6"/>
      <c r="F92" s="18">
        <v>520029208</v>
      </c>
      <c r="G92" s="6" t="s">
        <v>191</v>
      </c>
      <c r="H92" s="6" t="s">
        <v>270</v>
      </c>
      <c r="I92" s="6" t="s">
        <v>171</v>
      </c>
      <c r="J92" s="6"/>
      <c r="K92" s="17">
        <v>1.71</v>
      </c>
      <c r="L92" s="6" t="s">
        <v>91</v>
      </c>
      <c r="M92" s="8">
        <v>0.054</v>
      </c>
      <c r="N92" s="8">
        <v>0.0008</v>
      </c>
      <c r="O92" s="7">
        <v>918058.97</v>
      </c>
      <c r="P92" s="7">
        <v>131.7</v>
      </c>
      <c r="Q92" s="7">
        <v>0</v>
      </c>
      <c r="R92" s="7">
        <v>1209.08</v>
      </c>
      <c r="S92" s="8">
        <v>0.006</v>
      </c>
      <c r="T92" s="8">
        <v>0.0028</v>
      </c>
      <c r="U92" s="8">
        <v>0.0006</v>
      </c>
    </row>
    <row r="93" spans="2:21" ht="12.75">
      <c r="B93" s="6" t="s">
        <v>279</v>
      </c>
      <c r="C93" s="17">
        <v>2260446</v>
      </c>
      <c r="D93" s="6" t="s">
        <v>119</v>
      </c>
      <c r="E93" s="6"/>
      <c r="F93" s="18">
        <v>520024126</v>
      </c>
      <c r="G93" s="6" t="s">
        <v>191</v>
      </c>
      <c r="H93" s="6" t="s">
        <v>270</v>
      </c>
      <c r="I93" s="6" t="s">
        <v>171</v>
      </c>
      <c r="J93" s="6"/>
      <c r="K93" s="17">
        <v>5.33</v>
      </c>
      <c r="L93" s="6" t="s">
        <v>91</v>
      </c>
      <c r="M93" s="8">
        <v>0.042</v>
      </c>
      <c r="N93" s="8">
        <v>0.0183</v>
      </c>
      <c r="O93" s="7">
        <v>3245465</v>
      </c>
      <c r="P93" s="7">
        <v>111.2</v>
      </c>
      <c r="Q93" s="7">
        <v>0</v>
      </c>
      <c r="R93" s="7">
        <v>3608.96</v>
      </c>
      <c r="S93" s="8">
        <v>0.0045</v>
      </c>
      <c r="T93" s="8">
        <v>0.0084</v>
      </c>
      <c r="U93" s="8">
        <v>0.0017</v>
      </c>
    </row>
    <row r="94" spans="2:21" ht="12.75">
      <c r="B94" s="6" t="s">
        <v>280</v>
      </c>
      <c r="C94" s="17">
        <v>6990154</v>
      </c>
      <c r="D94" s="6" t="s">
        <v>119</v>
      </c>
      <c r="E94" s="6"/>
      <c r="F94" s="18">
        <v>520025438</v>
      </c>
      <c r="G94" s="6" t="s">
        <v>191</v>
      </c>
      <c r="H94" s="6" t="s">
        <v>270</v>
      </c>
      <c r="I94" s="6" t="s">
        <v>171</v>
      </c>
      <c r="J94" s="6"/>
      <c r="K94" s="17">
        <v>4.72</v>
      </c>
      <c r="L94" s="6" t="s">
        <v>91</v>
      </c>
      <c r="M94" s="8">
        <v>0.0495</v>
      </c>
      <c r="N94" s="8">
        <v>0.0153</v>
      </c>
      <c r="O94" s="7">
        <v>4550782</v>
      </c>
      <c r="P94" s="7">
        <v>141.33</v>
      </c>
      <c r="Q94" s="7">
        <v>0</v>
      </c>
      <c r="R94" s="7">
        <v>6431.62</v>
      </c>
      <c r="S94" s="8">
        <v>0.0028</v>
      </c>
      <c r="T94" s="8">
        <v>0.015</v>
      </c>
      <c r="U94" s="8">
        <v>0.003</v>
      </c>
    </row>
    <row r="95" spans="2:21" ht="12.75">
      <c r="B95" s="6" t="s">
        <v>281</v>
      </c>
      <c r="C95" s="17">
        <v>1129733</v>
      </c>
      <c r="D95" s="6" t="s">
        <v>119</v>
      </c>
      <c r="E95" s="6"/>
      <c r="F95" s="18">
        <v>520036104</v>
      </c>
      <c r="G95" s="6" t="s">
        <v>191</v>
      </c>
      <c r="H95" s="6" t="s">
        <v>270</v>
      </c>
      <c r="I95" s="6" t="s">
        <v>171</v>
      </c>
      <c r="J95" s="6"/>
      <c r="K95" s="17">
        <v>4.5</v>
      </c>
      <c r="L95" s="6" t="s">
        <v>91</v>
      </c>
      <c r="M95" s="8">
        <v>0.0434</v>
      </c>
      <c r="N95" s="8">
        <v>0.0325</v>
      </c>
      <c r="O95" s="7">
        <v>4902154.06</v>
      </c>
      <c r="P95" s="7">
        <v>104.98</v>
      </c>
      <c r="Q95" s="7">
        <v>334.04</v>
      </c>
      <c r="R95" s="7">
        <v>5480.32</v>
      </c>
      <c r="S95" s="8">
        <v>0.003</v>
      </c>
      <c r="T95" s="8">
        <v>0.0128</v>
      </c>
      <c r="U95" s="8">
        <v>0.0026</v>
      </c>
    </row>
    <row r="96" spans="2:21" ht="12.75">
      <c r="B96" s="6" t="s">
        <v>282</v>
      </c>
      <c r="C96" s="17">
        <v>1135888</v>
      </c>
      <c r="D96" s="6" t="s">
        <v>119</v>
      </c>
      <c r="E96" s="6"/>
      <c r="F96" s="18">
        <v>520036104</v>
      </c>
      <c r="G96" s="6" t="s">
        <v>191</v>
      </c>
      <c r="H96" s="6" t="s">
        <v>270</v>
      </c>
      <c r="I96" s="6" t="s">
        <v>171</v>
      </c>
      <c r="J96" s="6"/>
      <c r="K96" s="17">
        <v>6.24</v>
      </c>
      <c r="L96" s="6" t="s">
        <v>91</v>
      </c>
      <c r="M96" s="8">
        <v>0.039</v>
      </c>
      <c r="N96" s="8">
        <v>0.038</v>
      </c>
      <c r="O96" s="7">
        <v>4016529.04</v>
      </c>
      <c r="P96" s="7">
        <v>102.43</v>
      </c>
      <c r="Q96" s="7">
        <v>0</v>
      </c>
      <c r="R96" s="7">
        <v>4114.13</v>
      </c>
      <c r="S96" s="8">
        <v>0.0028</v>
      </c>
      <c r="T96" s="8">
        <v>0.0096</v>
      </c>
      <c r="U96" s="8">
        <v>0.0019</v>
      </c>
    </row>
    <row r="97" spans="2:21" ht="12.75">
      <c r="B97" s="6" t="s">
        <v>283</v>
      </c>
      <c r="C97" s="17">
        <v>1820174</v>
      </c>
      <c r="D97" s="6" t="s">
        <v>119</v>
      </c>
      <c r="E97" s="6"/>
      <c r="F97" s="18">
        <v>520035171</v>
      </c>
      <c r="G97" s="6" t="s">
        <v>191</v>
      </c>
      <c r="H97" s="6" t="s">
        <v>284</v>
      </c>
      <c r="I97" s="6" t="s">
        <v>194</v>
      </c>
      <c r="J97" s="6"/>
      <c r="K97" s="17">
        <v>2.64</v>
      </c>
      <c r="L97" s="6" t="s">
        <v>91</v>
      </c>
      <c r="M97" s="8">
        <v>0.035</v>
      </c>
      <c r="N97" s="8">
        <v>0.0157</v>
      </c>
      <c r="O97" s="7">
        <v>790234</v>
      </c>
      <c r="P97" s="7">
        <v>106.01</v>
      </c>
      <c r="Q97" s="7">
        <v>0</v>
      </c>
      <c r="R97" s="7">
        <v>837.73</v>
      </c>
      <c r="S97" s="8">
        <v>0.0019</v>
      </c>
      <c r="T97" s="8">
        <v>0.002</v>
      </c>
      <c r="U97" s="8">
        <v>0.0004</v>
      </c>
    </row>
    <row r="98" spans="2:21" ht="12.75">
      <c r="B98" s="6" t="s">
        <v>285</v>
      </c>
      <c r="C98" s="17">
        <v>1131614</v>
      </c>
      <c r="D98" s="6" t="s">
        <v>119</v>
      </c>
      <c r="E98" s="6"/>
      <c r="F98" s="18">
        <v>520044264</v>
      </c>
      <c r="G98" s="6" t="s">
        <v>204</v>
      </c>
      <c r="H98" s="6" t="s">
        <v>284</v>
      </c>
      <c r="I98" s="6" t="s">
        <v>194</v>
      </c>
      <c r="J98" s="6"/>
      <c r="K98" s="17">
        <v>2.63</v>
      </c>
      <c r="L98" s="6" t="s">
        <v>91</v>
      </c>
      <c r="M98" s="8">
        <v>0.06</v>
      </c>
      <c r="N98" s="8">
        <v>0.0647</v>
      </c>
      <c r="O98" s="7">
        <v>962415</v>
      </c>
      <c r="P98" s="7">
        <v>99.24</v>
      </c>
      <c r="Q98" s="7">
        <v>0</v>
      </c>
      <c r="R98" s="7">
        <v>955.1</v>
      </c>
      <c r="S98" s="8">
        <v>0.0013</v>
      </c>
      <c r="T98" s="8">
        <v>0.0022</v>
      </c>
      <c r="U98" s="8">
        <v>0.0004</v>
      </c>
    </row>
    <row r="99" spans="2:21" ht="12.75">
      <c r="B99" s="6" t="s">
        <v>286</v>
      </c>
      <c r="C99" s="17">
        <v>1139823</v>
      </c>
      <c r="D99" s="6" t="s">
        <v>119</v>
      </c>
      <c r="E99" s="6"/>
      <c r="F99" s="18">
        <v>512025891</v>
      </c>
      <c r="G99" s="6" t="s">
        <v>287</v>
      </c>
      <c r="H99" s="6" t="s">
        <v>284</v>
      </c>
      <c r="I99" s="6" t="s">
        <v>194</v>
      </c>
      <c r="J99" s="6"/>
      <c r="K99" s="17">
        <v>3.12</v>
      </c>
      <c r="L99" s="6" t="s">
        <v>91</v>
      </c>
      <c r="M99" s="8">
        <v>0.0225</v>
      </c>
      <c r="N99" s="8">
        <v>0.0133</v>
      </c>
      <c r="O99" s="7">
        <v>3615104</v>
      </c>
      <c r="P99" s="7">
        <v>102.95</v>
      </c>
      <c r="Q99" s="7">
        <v>0</v>
      </c>
      <c r="R99" s="7">
        <v>3721.75</v>
      </c>
      <c r="S99" s="8">
        <v>0.0101</v>
      </c>
      <c r="T99" s="8">
        <v>0.0087</v>
      </c>
      <c r="U99" s="8">
        <v>0.0017</v>
      </c>
    </row>
    <row r="100" spans="2:21" ht="12.75">
      <c r="B100" s="6" t="s">
        <v>288</v>
      </c>
      <c r="C100" s="17">
        <v>3130291</v>
      </c>
      <c r="D100" s="6" t="s">
        <v>119</v>
      </c>
      <c r="E100" s="6"/>
      <c r="F100" s="18">
        <v>520037540</v>
      </c>
      <c r="G100" s="6" t="s">
        <v>191</v>
      </c>
      <c r="H100" s="6" t="s">
        <v>284</v>
      </c>
      <c r="I100" s="6" t="s">
        <v>194</v>
      </c>
      <c r="J100" s="6"/>
      <c r="K100" s="17">
        <v>3.53</v>
      </c>
      <c r="L100" s="6" t="s">
        <v>91</v>
      </c>
      <c r="M100" s="8">
        <v>0.039</v>
      </c>
      <c r="N100" s="8">
        <v>0.0198</v>
      </c>
      <c r="O100" s="7">
        <v>1408654.86</v>
      </c>
      <c r="P100" s="7">
        <v>107.9</v>
      </c>
      <c r="Q100" s="7">
        <v>0</v>
      </c>
      <c r="R100" s="7">
        <v>1519.94</v>
      </c>
      <c r="S100" s="8">
        <v>0.0032</v>
      </c>
      <c r="T100" s="8">
        <v>0.0035</v>
      </c>
      <c r="U100" s="8">
        <v>0.0007</v>
      </c>
    </row>
    <row r="101" spans="2:21" ht="12.75">
      <c r="B101" s="6" t="s">
        <v>289</v>
      </c>
      <c r="C101" s="17">
        <v>1142231</v>
      </c>
      <c r="D101" s="6" t="s">
        <v>119</v>
      </c>
      <c r="E101" s="6"/>
      <c r="F101" s="18">
        <v>510560188</v>
      </c>
      <c r="G101" s="6" t="s">
        <v>191</v>
      </c>
      <c r="H101" s="6" t="s">
        <v>284</v>
      </c>
      <c r="I101" s="6" t="s">
        <v>194</v>
      </c>
      <c r="J101" s="6"/>
      <c r="K101" s="17">
        <v>6.5</v>
      </c>
      <c r="L101" s="6" t="s">
        <v>91</v>
      </c>
      <c r="M101" s="8">
        <v>0.0257</v>
      </c>
      <c r="N101" s="8">
        <v>0.0269</v>
      </c>
      <c r="O101" s="7">
        <v>47000</v>
      </c>
      <c r="P101" s="7">
        <v>100.3</v>
      </c>
      <c r="Q101" s="7">
        <v>0</v>
      </c>
      <c r="R101" s="7">
        <v>47.14</v>
      </c>
      <c r="S101" s="8">
        <v>0.0001</v>
      </c>
      <c r="T101" s="8">
        <v>0.0001</v>
      </c>
      <c r="U101" s="8">
        <v>0</v>
      </c>
    </row>
    <row r="102" spans="2:21" ht="12.75">
      <c r="B102" s="6" t="s">
        <v>290</v>
      </c>
      <c r="C102" s="17">
        <v>1122233</v>
      </c>
      <c r="D102" s="6" t="s">
        <v>119</v>
      </c>
      <c r="E102" s="6"/>
      <c r="F102" s="18">
        <v>510560188</v>
      </c>
      <c r="G102" s="6" t="s">
        <v>191</v>
      </c>
      <c r="H102" s="6" t="s">
        <v>284</v>
      </c>
      <c r="I102" s="6" t="s">
        <v>194</v>
      </c>
      <c r="J102" s="6"/>
      <c r="K102" s="17">
        <v>0.63</v>
      </c>
      <c r="L102" s="6" t="s">
        <v>91</v>
      </c>
      <c r="M102" s="8">
        <v>0.059</v>
      </c>
      <c r="N102" s="8">
        <v>-0.0016</v>
      </c>
      <c r="O102" s="7">
        <v>172004.32</v>
      </c>
      <c r="P102" s="7">
        <v>109.9</v>
      </c>
      <c r="Q102" s="7">
        <v>0</v>
      </c>
      <c r="R102" s="7">
        <v>189.03</v>
      </c>
      <c r="S102" s="8">
        <v>0.0008</v>
      </c>
      <c r="T102" s="8">
        <v>0.0004</v>
      </c>
      <c r="U102" s="8">
        <v>0.0001</v>
      </c>
    </row>
    <row r="103" spans="2:21" ht="12.75">
      <c r="B103" s="6" t="s">
        <v>291</v>
      </c>
      <c r="C103" s="17">
        <v>1129550</v>
      </c>
      <c r="D103" s="6" t="s">
        <v>119</v>
      </c>
      <c r="E103" s="6"/>
      <c r="F103" s="18">
        <v>510560188</v>
      </c>
      <c r="G103" s="6" t="s">
        <v>191</v>
      </c>
      <c r="H103" s="6" t="s">
        <v>284</v>
      </c>
      <c r="I103" s="6" t="s">
        <v>194</v>
      </c>
      <c r="J103" s="6"/>
      <c r="K103" s="17">
        <v>1.79</v>
      </c>
      <c r="L103" s="6" t="s">
        <v>91</v>
      </c>
      <c r="M103" s="8">
        <v>0.048</v>
      </c>
      <c r="N103" s="8">
        <v>0.0109</v>
      </c>
      <c r="O103" s="7">
        <v>938702.51</v>
      </c>
      <c r="P103" s="7">
        <v>107.85</v>
      </c>
      <c r="Q103" s="7">
        <v>0</v>
      </c>
      <c r="R103" s="7">
        <v>1012.39</v>
      </c>
      <c r="S103" s="8">
        <v>0.0046</v>
      </c>
      <c r="T103" s="8">
        <v>0.0024</v>
      </c>
      <c r="U103" s="8">
        <v>0.0005</v>
      </c>
    </row>
    <row r="104" spans="2:21" ht="12.75">
      <c r="B104" s="6" t="s">
        <v>292</v>
      </c>
      <c r="C104" s="17">
        <v>2590255</v>
      </c>
      <c r="D104" s="6" t="s">
        <v>119</v>
      </c>
      <c r="E104" s="6"/>
      <c r="F104" s="18">
        <v>520036658</v>
      </c>
      <c r="G104" s="6" t="s">
        <v>211</v>
      </c>
      <c r="H104" s="6" t="s">
        <v>293</v>
      </c>
      <c r="I104" s="6" t="s">
        <v>171</v>
      </c>
      <c r="J104" s="6"/>
      <c r="K104" s="17">
        <v>1.23</v>
      </c>
      <c r="L104" s="6" t="s">
        <v>91</v>
      </c>
      <c r="M104" s="8">
        <v>0.048</v>
      </c>
      <c r="N104" s="8">
        <v>0.0041</v>
      </c>
      <c r="O104" s="7">
        <v>663620.31</v>
      </c>
      <c r="P104" s="7">
        <v>124.35</v>
      </c>
      <c r="Q104" s="7">
        <v>0</v>
      </c>
      <c r="R104" s="7">
        <v>825.21</v>
      </c>
      <c r="S104" s="8">
        <v>0.0013</v>
      </c>
      <c r="T104" s="8">
        <v>0.0019</v>
      </c>
      <c r="U104" s="8">
        <v>0.0004</v>
      </c>
    </row>
    <row r="105" spans="2:21" ht="12.75">
      <c r="B105" s="6" t="s">
        <v>294</v>
      </c>
      <c r="C105" s="17">
        <v>2590438</v>
      </c>
      <c r="D105" s="6" t="s">
        <v>119</v>
      </c>
      <c r="E105" s="6"/>
      <c r="F105" s="18">
        <v>520036658</v>
      </c>
      <c r="G105" s="6" t="s">
        <v>211</v>
      </c>
      <c r="H105" s="6" t="s">
        <v>293</v>
      </c>
      <c r="I105" s="6" t="s">
        <v>171</v>
      </c>
      <c r="J105" s="6"/>
      <c r="K105" s="17">
        <v>1.47</v>
      </c>
      <c r="L105" s="6" t="s">
        <v>91</v>
      </c>
      <c r="M105" s="8">
        <v>0.0569</v>
      </c>
      <c r="N105" s="8">
        <v>0.0065</v>
      </c>
      <c r="O105" s="7">
        <v>157656.25</v>
      </c>
      <c r="P105" s="7">
        <v>128.89</v>
      </c>
      <c r="Q105" s="7">
        <v>102.58</v>
      </c>
      <c r="R105" s="7">
        <v>305.78</v>
      </c>
      <c r="S105" s="8">
        <v>0.0007</v>
      </c>
      <c r="T105" s="8">
        <v>0.0007</v>
      </c>
      <c r="U105" s="8">
        <v>0.0001</v>
      </c>
    </row>
    <row r="106" spans="2:21" ht="12.75">
      <c r="B106" s="6" t="s">
        <v>295</v>
      </c>
      <c r="C106" s="17">
        <v>6390207</v>
      </c>
      <c r="D106" s="6" t="s">
        <v>119</v>
      </c>
      <c r="E106" s="6"/>
      <c r="F106" s="18">
        <v>520023896</v>
      </c>
      <c r="G106" s="6" t="s">
        <v>273</v>
      </c>
      <c r="H106" s="6" t="s">
        <v>296</v>
      </c>
      <c r="I106" s="6" t="s">
        <v>171</v>
      </c>
      <c r="J106" s="6"/>
      <c r="K106" s="17">
        <v>3.91</v>
      </c>
      <c r="L106" s="6" t="s">
        <v>91</v>
      </c>
      <c r="M106" s="8">
        <v>0.0495</v>
      </c>
      <c r="N106" s="8">
        <v>0.026</v>
      </c>
      <c r="O106" s="7">
        <v>841247.12</v>
      </c>
      <c r="P106" s="7">
        <v>131.8</v>
      </c>
      <c r="Q106" s="7">
        <v>0</v>
      </c>
      <c r="R106" s="7">
        <v>1108.76</v>
      </c>
      <c r="S106" s="8">
        <v>0.0004</v>
      </c>
      <c r="T106" s="8">
        <v>0.0026</v>
      </c>
      <c r="U106" s="8">
        <v>0.0005</v>
      </c>
    </row>
    <row r="107" spans="2:21" ht="12.75">
      <c r="B107" s="6" t="s">
        <v>297</v>
      </c>
      <c r="C107" s="17">
        <v>1131267</v>
      </c>
      <c r="D107" s="6" t="s">
        <v>119</v>
      </c>
      <c r="E107" s="6"/>
      <c r="F107" s="18">
        <v>520043035</v>
      </c>
      <c r="G107" s="6" t="s">
        <v>273</v>
      </c>
      <c r="H107" s="6" t="s">
        <v>298</v>
      </c>
      <c r="I107" s="6"/>
      <c r="J107" s="6"/>
      <c r="L107" s="6" t="s">
        <v>91</v>
      </c>
      <c r="M107" s="8">
        <v>0.06</v>
      </c>
      <c r="O107" s="7">
        <v>398216.7</v>
      </c>
      <c r="P107" s="7">
        <v>101.65</v>
      </c>
      <c r="Q107" s="7">
        <v>0</v>
      </c>
      <c r="R107" s="7">
        <v>404.79</v>
      </c>
      <c r="S107" s="8">
        <v>0.0081</v>
      </c>
      <c r="T107" s="8">
        <v>0.0009</v>
      </c>
      <c r="U107" s="8">
        <v>0.0002</v>
      </c>
    </row>
    <row r="108" spans="2:21" ht="12.75">
      <c r="B108" s="6" t="s">
        <v>299</v>
      </c>
      <c r="C108" s="17">
        <v>1128289</v>
      </c>
      <c r="D108" s="6" t="s">
        <v>119</v>
      </c>
      <c r="E108" s="6"/>
      <c r="F108" s="18">
        <v>513785634</v>
      </c>
      <c r="G108" s="6" t="s">
        <v>273</v>
      </c>
      <c r="H108" s="6" t="s">
        <v>298</v>
      </c>
      <c r="I108" s="6"/>
      <c r="J108" s="6"/>
      <c r="K108" s="17">
        <v>2.02</v>
      </c>
      <c r="L108" s="6" t="s">
        <v>91</v>
      </c>
      <c r="M108" s="8">
        <v>0.074</v>
      </c>
      <c r="N108" s="8">
        <v>0.0331</v>
      </c>
      <c r="O108" s="7">
        <v>1283373.55</v>
      </c>
      <c r="P108" s="7">
        <v>111.42</v>
      </c>
      <c r="Q108" s="7">
        <v>0</v>
      </c>
      <c r="R108" s="7">
        <v>1429.93</v>
      </c>
      <c r="S108" s="8">
        <v>0.0082</v>
      </c>
      <c r="T108" s="8">
        <v>0.0033</v>
      </c>
      <c r="U108" s="8">
        <v>0.0007</v>
      </c>
    </row>
    <row r="109" spans="2:21" ht="12.75">
      <c r="B109" s="6" t="s">
        <v>300</v>
      </c>
      <c r="C109" s="17">
        <v>6110480</v>
      </c>
      <c r="D109" s="6" t="s">
        <v>119</v>
      </c>
      <c r="E109" s="6"/>
      <c r="F109" s="18">
        <v>520005067</v>
      </c>
      <c r="G109" s="6" t="s">
        <v>191</v>
      </c>
      <c r="H109" s="6" t="s">
        <v>298</v>
      </c>
      <c r="I109" s="6"/>
      <c r="J109" s="6"/>
      <c r="K109" s="17">
        <v>3.01</v>
      </c>
      <c r="L109" s="6" t="s">
        <v>91</v>
      </c>
      <c r="M109" s="8">
        <v>0.067</v>
      </c>
      <c r="N109" s="8">
        <v>0.2694</v>
      </c>
      <c r="O109" s="7">
        <v>966623.91</v>
      </c>
      <c r="P109" s="7">
        <v>59.99</v>
      </c>
      <c r="Q109" s="7">
        <v>0</v>
      </c>
      <c r="R109" s="7">
        <v>579.88</v>
      </c>
      <c r="S109" s="8">
        <v>0.0029</v>
      </c>
      <c r="T109" s="8">
        <v>0.0014</v>
      </c>
      <c r="U109" s="8">
        <v>0.0003</v>
      </c>
    </row>
    <row r="110" spans="2:21" ht="12.75">
      <c r="B110" s="6" t="s">
        <v>301</v>
      </c>
      <c r="C110" s="17">
        <v>6110365</v>
      </c>
      <c r="D110" s="6" t="s">
        <v>119</v>
      </c>
      <c r="E110" s="6"/>
      <c r="F110" s="18">
        <v>520005067</v>
      </c>
      <c r="G110" s="6" t="s">
        <v>191</v>
      </c>
      <c r="H110" s="6" t="s">
        <v>298</v>
      </c>
      <c r="I110" s="6"/>
      <c r="J110" s="6"/>
      <c r="K110" s="17">
        <v>2.16</v>
      </c>
      <c r="L110" s="6" t="s">
        <v>91</v>
      </c>
      <c r="M110" s="8">
        <v>0.075</v>
      </c>
      <c r="N110" s="8">
        <v>0.2469</v>
      </c>
      <c r="O110" s="7">
        <v>900000.48</v>
      </c>
      <c r="P110" s="7">
        <v>82.31</v>
      </c>
      <c r="Q110" s="7">
        <v>0</v>
      </c>
      <c r="R110" s="7">
        <v>740.79</v>
      </c>
      <c r="S110" s="8">
        <v>0.0007</v>
      </c>
      <c r="T110" s="8">
        <v>0.0017</v>
      </c>
      <c r="U110" s="8">
        <v>0.0003</v>
      </c>
    </row>
    <row r="111" spans="2:21" ht="12.75">
      <c r="B111" s="6" t="s">
        <v>302</v>
      </c>
      <c r="C111" s="17">
        <v>6110431</v>
      </c>
      <c r="D111" s="6" t="s">
        <v>119</v>
      </c>
      <c r="E111" s="6"/>
      <c r="F111" s="18">
        <v>520005067</v>
      </c>
      <c r="G111" s="6" t="s">
        <v>191</v>
      </c>
      <c r="H111" s="6" t="s">
        <v>298</v>
      </c>
      <c r="I111" s="6"/>
      <c r="J111" s="6"/>
      <c r="K111" s="17">
        <v>2.25</v>
      </c>
      <c r="L111" s="6" t="s">
        <v>91</v>
      </c>
      <c r="M111" s="8">
        <v>0.068</v>
      </c>
      <c r="N111" s="8">
        <v>0.2165</v>
      </c>
      <c r="O111" s="7">
        <v>1039051.72</v>
      </c>
      <c r="P111" s="7">
        <v>76.53</v>
      </c>
      <c r="Q111" s="7">
        <v>0</v>
      </c>
      <c r="R111" s="7">
        <v>795.19</v>
      </c>
      <c r="S111" s="8">
        <v>0.001</v>
      </c>
      <c r="T111" s="8">
        <v>0.0019</v>
      </c>
      <c r="U111" s="8">
        <v>0.0004</v>
      </c>
    </row>
    <row r="112" spans="2:21" ht="12.75">
      <c r="B112" s="6" t="s">
        <v>303</v>
      </c>
      <c r="C112" s="17">
        <v>5650114</v>
      </c>
      <c r="D112" s="6" t="s">
        <v>119</v>
      </c>
      <c r="E112" s="6"/>
      <c r="F112" s="18">
        <v>520032681</v>
      </c>
      <c r="G112" s="6" t="s">
        <v>304</v>
      </c>
      <c r="H112" s="6" t="s">
        <v>298</v>
      </c>
      <c r="I112" s="6"/>
      <c r="J112" s="6"/>
      <c r="K112" s="17">
        <v>0.8</v>
      </c>
      <c r="L112" s="6" t="s">
        <v>91</v>
      </c>
      <c r="M112" s="8">
        <v>0.0515</v>
      </c>
      <c r="N112" s="8">
        <v>0.0038</v>
      </c>
      <c r="O112" s="7">
        <v>0.31</v>
      </c>
      <c r="P112" s="7">
        <v>112.2</v>
      </c>
      <c r="Q112" s="7">
        <v>0</v>
      </c>
      <c r="R112" s="7">
        <v>0</v>
      </c>
      <c r="S112" s="8">
        <v>0</v>
      </c>
      <c r="T112" s="8">
        <v>0</v>
      </c>
      <c r="U112" s="8">
        <v>0</v>
      </c>
    </row>
    <row r="113" spans="2:21" ht="12.75">
      <c r="B113" s="6" t="s">
        <v>305</v>
      </c>
      <c r="C113" s="17">
        <v>1131416</v>
      </c>
      <c r="D113" s="6" t="s">
        <v>119</v>
      </c>
      <c r="E113" s="6"/>
      <c r="F113" s="18">
        <v>511396046</v>
      </c>
      <c r="G113" s="6" t="s">
        <v>204</v>
      </c>
      <c r="H113" s="6" t="s">
        <v>298</v>
      </c>
      <c r="I113" s="6"/>
      <c r="J113" s="6"/>
      <c r="K113" s="17">
        <v>2.11</v>
      </c>
      <c r="L113" s="6" t="s">
        <v>91</v>
      </c>
      <c r="M113" s="8">
        <v>0.0385</v>
      </c>
      <c r="N113" s="8">
        <v>0.024</v>
      </c>
      <c r="O113" s="7">
        <v>1667750.4</v>
      </c>
      <c r="P113" s="7">
        <v>104.04</v>
      </c>
      <c r="Q113" s="7">
        <v>0</v>
      </c>
      <c r="R113" s="7">
        <v>1735.13</v>
      </c>
      <c r="S113" s="8">
        <v>0.0067</v>
      </c>
      <c r="T113" s="8">
        <v>0.0041</v>
      </c>
      <c r="U113" s="8">
        <v>0.0008</v>
      </c>
    </row>
    <row r="114" spans="2:21" ht="12.75">
      <c r="B114" s="13" t="s">
        <v>306</v>
      </c>
      <c r="C114" s="14"/>
      <c r="D114" s="13"/>
      <c r="E114" s="13"/>
      <c r="F114" s="13"/>
      <c r="G114" s="13"/>
      <c r="H114" s="13"/>
      <c r="I114" s="13"/>
      <c r="J114" s="13"/>
      <c r="K114" s="14">
        <v>3.98</v>
      </c>
      <c r="L114" s="13"/>
      <c r="M114" s="20"/>
      <c r="N114" s="16">
        <v>0.0256</v>
      </c>
      <c r="O114" s="15">
        <v>156307474.94</v>
      </c>
      <c r="R114" s="15">
        <v>166475.89</v>
      </c>
      <c r="T114" s="16">
        <v>0.3886</v>
      </c>
      <c r="U114" s="16">
        <v>0.0777</v>
      </c>
    </row>
    <row r="115" spans="2:21" ht="12.75">
      <c r="B115" s="6" t="s">
        <v>307</v>
      </c>
      <c r="C115" s="17">
        <v>2310167</v>
      </c>
      <c r="D115" s="6" t="s">
        <v>119</v>
      </c>
      <c r="E115" s="6"/>
      <c r="F115" s="18">
        <v>520032046</v>
      </c>
      <c r="G115" s="6" t="s">
        <v>170</v>
      </c>
      <c r="H115" s="6" t="s">
        <v>92</v>
      </c>
      <c r="I115" s="6" t="s">
        <v>171</v>
      </c>
      <c r="J115" s="6"/>
      <c r="K115" s="17">
        <v>6.46</v>
      </c>
      <c r="L115" s="6" t="s">
        <v>91</v>
      </c>
      <c r="M115" s="8">
        <v>0.0298</v>
      </c>
      <c r="N115" s="8">
        <v>0.02</v>
      </c>
      <c r="O115" s="7">
        <v>4621340</v>
      </c>
      <c r="P115" s="7">
        <v>108.91</v>
      </c>
      <c r="Q115" s="7">
        <v>0</v>
      </c>
      <c r="R115" s="7">
        <v>5033.1</v>
      </c>
      <c r="S115" s="8">
        <v>0.0018</v>
      </c>
      <c r="T115" s="8">
        <v>0.0117</v>
      </c>
      <c r="U115" s="8">
        <v>0.0023</v>
      </c>
    </row>
    <row r="116" spans="2:21" ht="12.75">
      <c r="B116" s="6" t="s">
        <v>308</v>
      </c>
      <c r="C116" s="17">
        <v>2310175</v>
      </c>
      <c r="D116" s="6" t="s">
        <v>119</v>
      </c>
      <c r="E116" s="6"/>
      <c r="F116" s="18">
        <v>520032046</v>
      </c>
      <c r="G116" s="6" t="s">
        <v>170</v>
      </c>
      <c r="H116" s="6" t="s">
        <v>92</v>
      </c>
      <c r="I116" s="6" t="s">
        <v>171</v>
      </c>
      <c r="J116" s="6"/>
      <c r="K116" s="17">
        <v>3.96</v>
      </c>
      <c r="L116" s="6" t="s">
        <v>91</v>
      </c>
      <c r="M116" s="8">
        <v>0.0247</v>
      </c>
      <c r="N116" s="8">
        <v>0.0136</v>
      </c>
      <c r="O116" s="7">
        <v>2714000</v>
      </c>
      <c r="P116" s="7">
        <v>106.5</v>
      </c>
      <c r="Q116" s="7">
        <v>0</v>
      </c>
      <c r="R116" s="7">
        <v>2890.41</v>
      </c>
      <c r="S116" s="8">
        <v>0.0008</v>
      </c>
      <c r="T116" s="8">
        <v>0.0067</v>
      </c>
      <c r="U116" s="8">
        <v>0.0013</v>
      </c>
    </row>
    <row r="117" spans="2:21" ht="12.75">
      <c r="B117" s="6" t="s">
        <v>309</v>
      </c>
      <c r="C117" s="17">
        <v>2300150</v>
      </c>
      <c r="D117" s="6" t="s">
        <v>119</v>
      </c>
      <c r="E117" s="6"/>
      <c r="F117" s="18">
        <v>520031931</v>
      </c>
      <c r="G117" s="6" t="s">
        <v>204</v>
      </c>
      <c r="H117" s="6" t="s">
        <v>199</v>
      </c>
      <c r="I117" s="6" t="s">
        <v>171</v>
      </c>
      <c r="J117" s="6"/>
      <c r="K117" s="17">
        <v>2.62</v>
      </c>
      <c r="L117" s="6" t="s">
        <v>91</v>
      </c>
      <c r="M117" s="8">
        <v>0.01524</v>
      </c>
      <c r="N117" s="8">
        <v>0.0099</v>
      </c>
      <c r="O117" s="7">
        <v>3830052</v>
      </c>
      <c r="P117" s="7">
        <v>101.51</v>
      </c>
      <c r="Q117" s="7">
        <v>0</v>
      </c>
      <c r="R117" s="7">
        <v>3887.89</v>
      </c>
      <c r="S117" s="8">
        <v>0.0052</v>
      </c>
      <c r="T117" s="8">
        <v>0.0091</v>
      </c>
      <c r="U117" s="8">
        <v>0.0018</v>
      </c>
    </row>
    <row r="118" spans="2:21" ht="12.75">
      <c r="B118" s="6" t="s">
        <v>310</v>
      </c>
      <c r="C118" s="17">
        <v>2300176</v>
      </c>
      <c r="D118" s="6" t="s">
        <v>119</v>
      </c>
      <c r="E118" s="6"/>
      <c r="F118" s="18">
        <v>520031931</v>
      </c>
      <c r="G118" s="6" t="s">
        <v>204</v>
      </c>
      <c r="H118" s="6" t="s">
        <v>199</v>
      </c>
      <c r="I118" s="6" t="s">
        <v>171</v>
      </c>
      <c r="J118" s="6"/>
      <c r="K118" s="17">
        <v>5.79</v>
      </c>
      <c r="L118" s="6" t="s">
        <v>91</v>
      </c>
      <c r="M118" s="8">
        <v>0.0365</v>
      </c>
      <c r="N118" s="8">
        <v>0.0242</v>
      </c>
      <c r="O118" s="7">
        <v>23500</v>
      </c>
      <c r="P118" s="7">
        <v>108.61</v>
      </c>
      <c r="Q118" s="7">
        <v>0</v>
      </c>
      <c r="R118" s="7">
        <v>25.52</v>
      </c>
      <c r="S118" s="8">
        <v>0</v>
      </c>
      <c r="T118" s="8">
        <v>0.0001</v>
      </c>
      <c r="U118" s="8">
        <v>0</v>
      </c>
    </row>
    <row r="119" spans="2:21" ht="12.75">
      <c r="B119" s="6" t="s">
        <v>311</v>
      </c>
      <c r="C119" s="17">
        <v>7590151</v>
      </c>
      <c r="D119" s="6" t="s">
        <v>119</v>
      </c>
      <c r="E119" s="6"/>
      <c r="F119" s="18">
        <v>520001736</v>
      </c>
      <c r="G119" s="6" t="s">
        <v>191</v>
      </c>
      <c r="H119" s="6" t="s">
        <v>199</v>
      </c>
      <c r="I119" s="6" t="s">
        <v>171</v>
      </c>
      <c r="J119" s="6"/>
      <c r="K119" s="17">
        <v>6.55</v>
      </c>
      <c r="L119" s="6" t="s">
        <v>91</v>
      </c>
      <c r="M119" s="8">
        <v>0.0255</v>
      </c>
      <c r="N119" s="8">
        <v>0.025</v>
      </c>
      <c r="O119" s="7">
        <v>2835000</v>
      </c>
      <c r="P119" s="7">
        <v>101.04</v>
      </c>
      <c r="Q119" s="7">
        <v>0</v>
      </c>
      <c r="R119" s="7">
        <v>2864.48</v>
      </c>
      <c r="S119" s="8">
        <v>0.0067</v>
      </c>
      <c r="T119" s="8">
        <v>0.0067</v>
      </c>
      <c r="U119" s="8">
        <v>0.0013</v>
      </c>
    </row>
    <row r="120" spans="2:21" ht="12.75">
      <c r="B120" s="6" t="s">
        <v>312</v>
      </c>
      <c r="C120" s="17">
        <v>6000202</v>
      </c>
      <c r="D120" s="6" t="s">
        <v>119</v>
      </c>
      <c r="E120" s="6"/>
      <c r="F120" s="18">
        <v>520000472</v>
      </c>
      <c r="G120" s="6" t="s">
        <v>211</v>
      </c>
      <c r="H120" s="6" t="s">
        <v>212</v>
      </c>
      <c r="I120" s="6" t="s">
        <v>194</v>
      </c>
      <c r="J120" s="6"/>
      <c r="K120" s="17">
        <v>3.9</v>
      </c>
      <c r="L120" s="6" t="s">
        <v>91</v>
      </c>
      <c r="M120" s="8">
        <v>0.048</v>
      </c>
      <c r="N120" s="8">
        <v>0.0152</v>
      </c>
      <c r="O120" s="7">
        <v>1880000</v>
      </c>
      <c r="P120" s="7">
        <v>115.8</v>
      </c>
      <c r="Q120" s="7">
        <v>0</v>
      </c>
      <c r="R120" s="7">
        <v>2177.04</v>
      </c>
      <c r="S120" s="8">
        <v>0.0009</v>
      </c>
      <c r="T120" s="8">
        <v>0.0051</v>
      </c>
      <c r="U120" s="8">
        <v>0.001</v>
      </c>
    </row>
    <row r="121" spans="2:21" ht="12.75">
      <c r="B121" s="6" t="s">
        <v>313</v>
      </c>
      <c r="C121" s="17">
        <v>2810299</v>
      </c>
      <c r="D121" s="6" t="s">
        <v>119</v>
      </c>
      <c r="E121" s="6"/>
      <c r="F121" s="18">
        <v>520027830</v>
      </c>
      <c r="G121" s="6" t="s">
        <v>223</v>
      </c>
      <c r="H121" s="6" t="s">
        <v>199</v>
      </c>
      <c r="I121" s="6" t="s">
        <v>171</v>
      </c>
      <c r="J121" s="6"/>
      <c r="K121" s="17">
        <v>4.29</v>
      </c>
      <c r="L121" s="6" t="s">
        <v>91</v>
      </c>
      <c r="M121" s="8">
        <v>0.0245</v>
      </c>
      <c r="N121" s="8">
        <v>0.0185</v>
      </c>
      <c r="O121" s="7">
        <v>2992105</v>
      </c>
      <c r="P121" s="7">
        <v>102.62</v>
      </c>
      <c r="Q121" s="7">
        <v>36.65</v>
      </c>
      <c r="R121" s="7">
        <v>3107.15</v>
      </c>
      <c r="S121" s="8">
        <v>0.0019</v>
      </c>
      <c r="T121" s="8">
        <v>0.0073</v>
      </c>
      <c r="U121" s="8">
        <v>0.0014</v>
      </c>
    </row>
    <row r="122" spans="2:21" ht="12.75">
      <c r="B122" s="6" t="s">
        <v>314</v>
      </c>
      <c r="C122" s="17">
        <v>6040158</v>
      </c>
      <c r="D122" s="6" t="s">
        <v>119</v>
      </c>
      <c r="E122" s="6"/>
      <c r="F122" s="18">
        <v>520018078</v>
      </c>
      <c r="G122" s="6" t="s">
        <v>170</v>
      </c>
      <c r="H122" s="6" t="s">
        <v>199</v>
      </c>
      <c r="I122" s="6" t="s">
        <v>171</v>
      </c>
      <c r="J122" s="6"/>
      <c r="K122" s="17">
        <v>2.79</v>
      </c>
      <c r="L122" s="6" t="s">
        <v>91</v>
      </c>
      <c r="M122" s="8">
        <v>0.01524</v>
      </c>
      <c r="N122" s="8">
        <v>0.0096</v>
      </c>
      <c r="O122" s="7">
        <v>1333340</v>
      </c>
      <c r="P122" s="7">
        <v>101.82</v>
      </c>
      <c r="Q122" s="7">
        <v>0</v>
      </c>
      <c r="R122" s="7">
        <v>1357.61</v>
      </c>
      <c r="S122" s="8">
        <v>0.0014</v>
      </c>
      <c r="T122" s="8">
        <v>0.0032</v>
      </c>
      <c r="U122" s="8">
        <v>0.0006</v>
      </c>
    </row>
    <row r="123" spans="2:21" ht="12.75">
      <c r="B123" s="6" t="s">
        <v>315</v>
      </c>
      <c r="C123" s="17">
        <v>6040265</v>
      </c>
      <c r="D123" s="6" t="s">
        <v>119</v>
      </c>
      <c r="E123" s="6"/>
      <c r="F123" s="18">
        <v>520018078</v>
      </c>
      <c r="G123" s="6" t="s">
        <v>170</v>
      </c>
      <c r="H123" s="6" t="s">
        <v>199</v>
      </c>
      <c r="I123" s="6" t="s">
        <v>171</v>
      </c>
      <c r="J123" s="6"/>
      <c r="K123" s="17">
        <v>2.31</v>
      </c>
      <c r="L123" s="6" t="s">
        <v>91</v>
      </c>
      <c r="M123" s="8">
        <v>0.02126</v>
      </c>
      <c r="N123" s="8">
        <v>0.0088</v>
      </c>
      <c r="O123" s="7">
        <v>666660</v>
      </c>
      <c r="P123" s="7">
        <v>103.2</v>
      </c>
      <c r="Q123" s="7">
        <v>0</v>
      </c>
      <c r="R123" s="7">
        <v>687.99</v>
      </c>
      <c r="S123" s="8">
        <v>0.0007</v>
      </c>
      <c r="T123" s="8">
        <v>0.0016</v>
      </c>
      <c r="U123" s="8">
        <v>0.0003</v>
      </c>
    </row>
    <row r="124" spans="2:21" ht="12.75">
      <c r="B124" s="6" t="s">
        <v>316</v>
      </c>
      <c r="C124" s="17">
        <v>7770209</v>
      </c>
      <c r="D124" s="6" t="s">
        <v>119</v>
      </c>
      <c r="E124" s="6"/>
      <c r="F124" s="18">
        <v>520022732</v>
      </c>
      <c r="G124" s="6" t="s">
        <v>218</v>
      </c>
      <c r="H124" s="6" t="s">
        <v>199</v>
      </c>
      <c r="I124" s="6" t="s">
        <v>171</v>
      </c>
      <c r="J124" s="6"/>
      <c r="K124" s="17">
        <v>5.32</v>
      </c>
      <c r="L124" s="6" t="s">
        <v>91</v>
      </c>
      <c r="M124" s="8">
        <v>0.0509</v>
      </c>
      <c r="N124" s="8">
        <v>0.0216</v>
      </c>
      <c r="O124" s="7">
        <v>5947800.16</v>
      </c>
      <c r="P124" s="7">
        <v>118.46</v>
      </c>
      <c r="Q124" s="7">
        <v>0</v>
      </c>
      <c r="R124" s="7">
        <v>7045.76</v>
      </c>
      <c r="S124" s="8">
        <v>0.0048</v>
      </c>
      <c r="T124" s="8">
        <v>0.0164</v>
      </c>
      <c r="U124" s="8">
        <v>0.0033</v>
      </c>
    </row>
    <row r="125" spans="2:21" ht="12.75">
      <c r="B125" s="6" t="s">
        <v>317</v>
      </c>
      <c r="C125" s="17">
        <v>3900354</v>
      </c>
      <c r="D125" s="6" t="s">
        <v>119</v>
      </c>
      <c r="E125" s="6"/>
      <c r="F125" s="18">
        <v>520038506</v>
      </c>
      <c r="G125" s="6" t="s">
        <v>191</v>
      </c>
      <c r="H125" s="6" t="s">
        <v>224</v>
      </c>
      <c r="I125" s="6" t="s">
        <v>171</v>
      </c>
      <c r="J125" s="6"/>
      <c r="K125" s="17">
        <v>5.31</v>
      </c>
      <c r="L125" s="6" t="s">
        <v>91</v>
      </c>
      <c r="M125" s="8">
        <v>0.0385</v>
      </c>
      <c r="N125" s="8">
        <v>0.0238</v>
      </c>
      <c r="O125" s="7">
        <v>1850000</v>
      </c>
      <c r="P125" s="7">
        <v>108.14</v>
      </c>
      <c r="Q125" s="7">
        <v>0</v>
      </c>
      <c r="R125" s="7">
        <v>2000.59</v>
      </c>
      <c r="S125" s="8">
        <v>0.0014</v>
      </c>
      <c r="T125" s="8">
        <v>0.0047</v>
      </c>
      <c r="U125" s="8">
        <v>0.0009</v>
      </c>
    </row>
    <row r="126" spans="2:21" ht="12.75">
      <c r="B126" s="6" t="s">
        <v>318</v>
      </c>
      <c r="C126" s="17">
        <v>1137975</v>
      </c>
      <c r="D126" s="6" t="s">
        <v>119</v>
      </c>
      <c r="E126" s="6"/>
      <c r="F126" s="18">
        <v>1744984</v>
      </c>
      <c r="G126" s="6" t="s">
        <v>191</v>
      </c>
      <c r="H126" s="6" t="s">
        <v>224</v>
      </c>
      <c r="I126" s="6" t="s">
        <v>171</v>
      </c>
      <c r="J126" s="6"/>
      <c r="K126" s="17">
        <v>4.74</v>
      </c>
      <c r="L126" s="6" t="s">
        <v>91</v>
      </c>
      <c r="M126" s="8">
        <v>0.0435</v>
      </c>
      <c r="N126" s="8">
        <v>0.0328</v>
      </c>
      <c r="O126" s="7">
        <v>11067665</v>
      </c>
      <c r="P126" s="7">
        <v>106.9</v>
      </c>
      <c r="Q126" s="7">
        <v>0</v>
      </c>
      <c r="R126" s="7">
        <v>11831.33</v>
      </c>
      <c r="S126" s="8">
        <v>0.0059</v>
      </c>
      <c r="T126" s="8">
        <v>0.0276</v>
      </c>
      <c r="U126" s="8">
        <v>0.0055</v>
      </c>
    </row>
    <row r="127" spans="2:21" ht="12.75">
      <c r="B127" s="6" t="s">
        <v>319</v>
      </c>
      <c r="C127" s="17">
        <v>7670201</v>
      </c>
      <c r="D127" s="6" t="s">
        <v>119</v>
      </c>
      <c r="E127" s="6"/>
      <c r="F127" s="18">
        <v>520017450</v>
      </c>
      <c r="G127" s="6" t="s">
        <v>154</v>
      </c>
      <c r="H127" s="6" t="s">
        <v>221</v>
      </c>
      <c r="I127" s="6" t="s">
        <v>194</v>
      </c>
      <c r="J127" s="6"/>
      <c r="K127" s="17">
        <v>6.84</v>
      </c>
      <c r="L127" s="6" t="s">
        <v>91</v>
      </c>
      <c r="M127" s="20"/>
      <c r="N127" s="8">
        <v>0.0005</v>
      </c>
      <c r="O127" s="7">
        <v>700000</v>
      </c>
      <c r="P127" s="7">
        <v>99.66</v>
      </c>
      <c r="Q127" s="7">
        <v>0</v>
      </c>
      <c r="R127" s="7">
        <v>697.62</v>
      </c>
      <c r="S127" s="8">
        <v>0.0026</v>
      </c>
      <c r="T127" s="8">
        <v>0.0016</v>
      </c>
      <c r="U127" s="8">
        <v>0.0003</v>
      </c>
    </row>
    <row r="128" spans="2:21" ht="12.75">
      <c r="B128" s="6" t="s">
        <v>320</v>
      </c>
      <c r="C128" s="17">
        <v>1136068</v>
      </c>
      <c r="D128" s="6" t="s">
        <v>119</v>
      </c>
      <c r="E128" s="6"/>
      <c r="F128" s="18">
        <v>513754069</v>
      </c>
      <c r="G128" s="6" t="s">
        <v>237</v>
      </c>
      <c r="H128" s="6" t="s">
        <v>221</v>
      </c>
      <c r="I128" s="6" t="s">
        <v>194</v>
      </c>
      <c r="J128" s="6"/>
      <c r="K128" s="17">
        <v>5.68</v>
      </c>
      <c r="L128" s="6" t="s">
        <v>91</v>
      </c>
      <c r="M128" s="8">
        <v>0.0392</v>
      </c>
      <c r="N128" s="8">
        <v>0.0228</v>
      </c>
      <c r="O128" s="7">
        <v>2389249.6</v>
      </c>
      <c r="P128" s="7">
        <v>110.32</v>
      </c>
      <c r="Q128" s="7">
        <v>0</v>
      </c>
      <c r="R128" s="7">
        <v>2635.82</v>
      </c>
      <c r="S128" s="8">
        <v>0.0025</v>
      </c>
      <c r="T128" s="8">
        <v>0.0062</v>
      </c>
      <c r="U128" s="8">
        <v>0.0012</v>
      </c>
    </row>
    <row r="129" spans="2:21" ht="12.75">
      <c r="B129" s="6" t="s">
        <v>321</v>
      </c>
      <c r="C129" s="17">
        <v>1132968</v>
      </c>
      <c r="D129" s="6" t="s">
        <v>119</v>
      </c>
      <c r="E129" s="6"/>
      <c r="F129" s="18">
        <v>513754069</v>
      </c>
      <c r="G129" s="6" t="s">
        <v>237</v>
      </c>
      <c r="H129" s="6" t="s">
        <v>224</v>
      </c>
      <c r="I129" s="6" t="s">
        <v>171</v>
      </c>
      <c r="J129" s="6"/>
      <c r="K129" s="17">
        <v>4.36</v>
      </c>
      <c r="L129" s="6" t="s">
        <v>91</v>
      </c>
      <c r="M129" s="8">
        <v>0.0414</v>
      </c>
      <c r="N129" s="8">
        <v>0.0183</v>
      </c>
      <c r="O129" s="7">
        <v>209109.18</v>
      </c>
      <c r="P129" s="7">
        <v>111.5</v>
      </c>
      <c r="Q129" s="7">
        <v>0</v>
      </c>
      <c r="R129" s="7">
        <v>233.16</v>
      </c>
      <c r="S129" s="8">
        <v>0.0004</v>
      </c>
      <c r="T129" s="8">
        <v>0.0005</v>
      </c>
      <c r="U129" s="8">
        <v>0.0001</v>
      </c>
    </row>
    <row r="130" spans="2:21" ht="12.75">
      <c r="B130" s="6" t="s">
        <v>322</v>
      </c>
      <c r="C130" s="17">
        <v>1139286</v>
      </c>
      <c r="D130" s="6" t="s">
        <v>119</v>
      </c>
      <c r="E130" s="6"/>
      <c r="F130" s="18">
        <v>513230029</v>
      </c>
      <c r="G130" s="6" t="s">
        <v>237</v>
      </c>
      <c r="H130" s="6" t="s">
        <v>221</v>
      </c>
      <c r="I130" s="6" t="s">
        <v>194</v>
      </c>
      <c r="J130" s="6"/>
      <c r="K130" s="17">
        <v>5.64</v>
      </c>
      <c r="L130" s="6" t="s">
        <v>91</v>
      </c>
      <c r="M130" s="8">
        <v>0.0329</v>
      </c>
      <c r="N130" s="8">
        <v>0.0225</v>
      </c>
      <c r="O130" s="7">
        <v>1175000</v>
      </c>
      <c r="P130" s="7">
        <v>108.43</v>
      </c>
      <c r="Q130" s="7">
        <v>0</v>
      </c>
      <c r="R130" s="7">
        <v>1274.05</v>
      </c>
      <c r="S130" s="8">
        <v>0.0013</v>
      </c>
      <c r="T130" s="8">
        <v>0.003</v>
      </c>
      <c r="U130" s="8">
        <v>0.0006</v>
      </c>
    </row>
    <row r="131" spans="2:21" ht="12.75">
      <c r="B131" s="6" t="s">
        <v>323</v>
      </c>
      <c r="C131" s="17">
        <v>1135862</v>
      </c>
      <c r="D131" s="6" t="s">
        <v>119</v>
      </c>
      <c r="E131" s="6"/>
      <c r="F131" s="18">
        <v>513230029</v>
      </c>
      <c r="G131" s="6" t="s">
        <v>237</v>
      </c>
      <c r="H131" s="6" t="s">
        <v>221</v>
      </c>
      <c r="I131" s="6" t="s">
        <v>194</v>
      </c>
      <c r="J131" s="6"/>
      <c r="K131" s="17">
        <v>4.68</v>
      </c>
      <c r="L131" s="6" t="s">
        <v>91</v>
      </c>
      <c r="M131" s="8">
        <v>0.0358</v>
      </c>
      <c r="N131" s="8">
        <v>0.0203</v>
      </c>
      <c r="O131" s="7">
        <v>1000000</v>
      </c>
      <c r="P131" s="7">
        <v>107.31</v>
      </c>
      <c r="Q131" s="7">
        <v>35.8</v>
      </c>
      <c r="R131" s="7">
        <v>1108.9</v>
      </c>
      <c r="S131" s="8">
        <v>0.0008</v>
      </c>
      <c r="T131" s="8">
        <v>0.0026</v>
      </c>
      <c r="U131" s="8">
        <v>0.0005</v>
      </c>
    </row>
    <row r="132" spans="2:21" ht="12.75">
      <c r="B132" s="6" t="s">
        <v>324</v>
      </c>
      <c r="C132" s="17">
        <v>1135920</v>
      </c>
      <c r="D132" s="6" t="s">
        <v>119</v>
      </c>
      <c r="E132" s="6"/>
      <c r="F132" s="18">
        <v>513937714</v>
      </c>
      <c r="G132" s="6" t="s">
        <v>237</v>
      </c>
      <c r="H132" s="6" t="s">
        <v>221</v>
      </c>
      <c r="I132" s="6" t="s">
        <v>194</v>
      </c>
      <c r="J132" s="6"/>
      <c r="K132" s="17">
        <v>5.58</v>
      </c>
      <c r="L132" s="6" t="s">
        <v>91</v>
      </c>
      <c r="M132" s="8">
        <v>0.041</v>
      </c>
      <c r="N132" s="8">
        <v>0.0217</v>
      </c>
      <c r="O132" s="7">
        <v>1225217</v>
      </c>
      <c r="P132" s="7">
        <v>112.28</v>
      </c>
      <c r="Q132" s="7">
        <v>0</v>
      </c>
      <c r="R132" s="7">
        <v>1375.67</v>
      </c>
      <c r="S132" s="8">
        <v>0.0041</v>
      </c>
      <c r="T132" s="8">
        <v>0.0032</v>
      </c>
      <c r="U132" s="8">
        <v>0.0006</v>
      </c>
    </row>
    <row r="133" spans="2:21" ht="12.75">
      <c r="B133" s="6" t="s">
        <v>325</v>
      </c>
      <c r="C133" s="17">
        <v>1114073</v>
      </c>
      <c r="D133" s="6" t="s">
        <v>119</v>
      </c>
      <c r="E133" s="6"/>
      <c r="F133" s="18">
        <v>510216054</v>
      </c>
      <c r="G133" s="6" t="s">
        <v>211</v>
      </c>
      <c r="H133" s="6" t="s">
        <v>224</v>
      </c>
      <c r="I133" s="6" t="s">
        <v>171</v>
      </c>
      <c r="J133" s="6"/>
      <c r="K133" s="17">
        <v>1.14</v>
      </c>
      <c r="L133" s="6" t="s">
        <v>91</v>
      </c>
      <c r="M133" s="8">
        <v>0.022749</v>
      </c>
      <c r="N133" s="8">
        <v>0.0089</v>
      </c>
      <c r="O133" s="7">
        <v>2460000</v>
      </c>
      <c r="P133" s="7">
        <v>101.63</v>
      </c>
      <c r="Q133" s="7">
        <v>13.99</v>
      </c>
      <c r="R133" s="7">
        <v>2514.09</v>
      </c>
      <c r="S133" s="8">
        <v>0.0008</v>
      </c>
      <c r="T133" s="8">
        <v>0.0059</v>
      </c>
      <c r="U133" s="8">
        <v>0.0012</v>
      </c>
    </row>
    <row r="134" spans="2:21" ht="12.75">
      <c r="B134" s="6" t="s">
        <v>326</v>
      </c>
      <c r="C134" s="17">
        <v>1132505</v>
      </c>
      <c r="D134" s="6" t="s">
        <v>119</v>
      </c>
      <c r="E134" s="6"/>
      <c r="F134" s="18">
        <v>510216054</v>
      </c>
      <c r="G134" s="6" t="s">
        <v>211</v>
      </c>
      <c r="H134" s="6" t="s">
        <v>224</v>
      </c>
      <c r="I134" s="6" t="s">
        <v>171</v>
      </c>
      <c r="J134" s="6"/>
      <c r="K134" s="17">
        <v>5.87</v>
      </c>
      <c r="L134" s="6" t="s">
        <v>91</v>
      </c>
      <c r="M134" s="8">
        <v>0.01726</v>
      </c>
      <c r="N134" s="8">
        <v>0.0132</v>
      </c>
      <c r="O134" s="7">
        <v>500010</v>
      </c>
      <c r="P134" s="7">
        <v>102.6</v>
      </c>
      <c r="Q134" s="7">
        <v>0</v>
      </c>
      <c r="R134" s="7">
        <v>513.01</v>
      </c>
      <c r="S134" s="8">
        <v>0.0003</v>
      </c>
      <c r="T134" s="8">
        <v>0.0012</v>
      </c>
      <c r="U134" s="8">
        <v>0.0002</v>
      </c>
    </row>
    <row r="135" spans="2:21" ht="12.75">
      <c r="B135" s="6" t="s">
        <v>327</v>
      </c>
      <c r="C135" s="17">
        <v>1139815</v>
      </c>
      <c r="D135" s="6" t="s">
        <v>119</v>
      </c>
      <c r="E135" s="6"/>
      <c r="F135" s="18">
        <v>514290345</v>
      </c>
      <c r="G135" s="6" t="s">
        <v>237</v>
      </c>
      <c r="H135" s="6" t="s">
        <v>221</v>
      </c>
      <c r="I135" s="6" t="s">
        <v>194</v>
      </c>
      <c r="J135" s="6"/>
      <c r="K135" s="17">
        <v>6.52</v>
      </c>
      <c r="L135" s="6" t="s">
        <v>91</v>
      </c>
      <c r="M135" s="8">
        <v>0.0361</v>
      </c>
      <c r="N135" s="8">
        <v>0.0234</v>
      </c>
      <c r="O135" s="7">
        <v>1629000</v>
      </c>
      <c r="P135" s="7">
        <v>109.16</v>
      </c>
      <c r="Q135" s="7">
        <v>0</v>
      </c>
      <c r="R135" s="7">
        <v>1778.22</v>
      </c>
      <c r="S135" s="8">
        <v>0.0021</v>
      </c>
      <c r="T135" s="8">
        <v>0.0042</v>
      </c>
      <c r="U135" s="8">
        <v>0.0008</v>
      </c>
    </row>
    <row r="136" spans="2:21" ht="12.75">
      <c r="B136" s="6" t="s">
        <v>328</v>
      </c>
      <c r="C136" s="17">
        <v>1136464</v>
      </c>
      <c r="D136" s="6" t="s">
        <v>119</v>
      </c>
      <c r="E136" s="6"/>
      <c r="F136" s="18">
        <v>514065283</v>
      </c>
      <c r="G136" s="6" t="s">
        <v>218</v>
      </c>
      <c r="H136" s="6" t="s">
        <v>221</v>
      </c>
      <c r="I136" s="6" t="s">
        <v>194</v>
      </c>
      <c r="J136" s="6"/>
      <c r="K136" s="17">
        <v>4.17</v>
      </c>
      <c r="L136" s="6" t="s">
        <v>91</v>
      </c>
      <c r="M136" s="8">
        <v>0.0275</v>
      </c>
      <c r="N136" s="8">
        <v>0.0201</v>
      </c>
      <c r="O136" s="7">
        <v>5577295.77</v>
      </c>
      <c r="P136" s="7">
        <v>103.33</v>
      </c>
      <c r="Q136" s="7">
        <v>0</v>
      </c>
      <c r="R136" s="7">
        <v>5763.02</v>
      </c>
      <c r="S136" s="8">
        <v>0.0115</v>
      </c>
      <c r="T136" s="8">
        <v>0.0135</v>
      </c>
      <c r="U136" s="8">
        <v>0.0027</v>
      </c>
    </row>
    <row r="137" spans="2:21" ht="12.75">
      <c r="B137" s="6" t="s">
        <v>329</v>
      </c>
      <c r="C137" s="17">
        <v>7390149</v>
      </c>
      <c r="D137" s="6" t="s">
        <v>119</v>
      </c>
      <c r="E137" s="6"/>
      <c r="F137" s="18">
        <v>520028911</v>
      </c>
      <c r="G137" s="6" t="s">
        <v>273</v>
      </c>
      <c r="H137" s="6" t="s">
        <v>253</v>
      </c>
      <c r="I137" s="6" t="s">
        <v>194</v>
      </c>
      <c r="J137" s="6"/>
      <c r="K137" s="17">
        <v>3.97</v>
      </c>
      <c r="L137" s="6" t="s">
        <v>91</v>
      </c>
      <c r="M137" s="8">
        <v>0.0375</v>
      </c>
      <c r="N137" s="8">
        <v>0.0168</v>
      </c>
      <c r="O137" s="7">
        <v>2175362.01</v>
      </c>
      <c r="P137" s="7">
        <v>109.28</v>
      </c>
      <c r="Q137" s="7">
        <v>0</v>
      </c>
      <c r="R137" s="7">
        <v>2377.24</v>
      </c>
      <c r="S137" s="8">
        <v>0.0037</v>
      </c>
      <c r="T137" s="8">
        <v>0.0055</v>
      </c>
      <c r="U137" s="8">
        <v>0.0011</v>
      </c>
    </row>
    <row r="138" spans="2:21" ht="12.75">
      <c r="B138" s="6" t="s">
        <v>330</v>
      </c>
      <c r="C138" s="17">
        <v>1120872</v>
      </c>
      <c r="D138" s="6" t="s">
        <v>119</v>
      </c>
      <c r="E138" s="6"/>
      <c r="F138" s="18">
        <v>512832742</v>
      </c>
      <c r="G138" s="6" t="s">
        <v>204</v>
      </c>
      <c r="H138" s="6" t="s">
        <v>253</v>
      </c>
      <c r="I138" s="6" t="s">
        <v>194</v>
      </c>
      <c r="J138" s="6"/>
      <c r="K138" s="17">
        <v>0.99</v>
      </c>
      <c r="L138" s="6" t="s">
        <v>91</v>
      </c>
      <c r="M138" s="8">
        <v>0.065</v>
      </c>
      <c r="N138" s="8">
        <v>0.0093</v>
      </c>
      <c r="O138" s="7">
        <v>1326672.81</v>
      </c>
      <c r="P138" s="7">
        <v>105.53</v>
      </c>
      <c r="Q138" s="7">
        <v>1412.91</v>
      </c>
      <c r="R138" s="7">
        <v>2812.94</v>
      </c>
      <c r="S138" s="8">
        <v>0.0059</v>
      </c>
      <c r="T138" s="8">
        <v>0.0066</v>
      </c>
      <c r="U138" s="8">
        <v>0.0013</v>
      </c>
    </row>
    <row r="139" spans="2:21" ht="12.75">
      <c r="B139" s="6" t="s">
        <v>331</v>
      </c>
      <c r="C139" s="17">
        <v>1139203</v>
      </c>
      <c r="D139" s="6" t="s">
        <v>119</v>
      </c>
      <c r="E139" s="6"/>
      <c r="F139" s="18">
        <v>512832742</v>
      </c>
      <c r="G139" s="6" t="s">
        <v>204</v>
      </c>
      <c r="H139" s="6" t="s">
        <v>253</v>
      </c>
      <c r="I139" s="6" t="s">
        <v>194</v>
      </c>
      <c r="J139" s="6"/>
      <c r="K139" s="17">
        <v>4.26</v>
      </c>
      <c r="L139" s="6" t="s">
        <v>91</v>
      </c>
      <c r="M139" s="8">
        <v>0.036</v>
      </c>
      <c r="N139" s="8">
        <v>0.039</v>
      </c>
      <c r="O139" s="7">
        <v>2870000</v>
      </c>
      <c r="P139" s="7">
        <v>100.06</v>
      </c>
      <c r="Q139" s="7">
        <v>0</v>
      </c>
      <c r="R139" s="7">
        <v>2871.72</v>
      </c>
      <c r="S139" s="8">
        <v>0.0013</v>
      </c>
      <c r="T139" s="8">
        <v>0.0067</v>
      </c>
      <c r="U139" s="8">
        <v>0.0013</v>
      </c>
    </row>
    <row r="140" spans="2:21" ht="12.75">
      <c r="B140" s="6" t="s">
        <v>332</v>
      </c>
      <c r="C140" s="17">
        <v>1132521</v>
      </c>
      <c r="D140" s="6" t="s">
        <v>119</v>
      </c>
      <c r="E140" s="6"/>
      <c r="F140" s="18">
        <v>513623314</v>
      </c>
      <c r="G140" s="6" t="s">
        <v>191</v>
      </c>
      <c r="H140" s="6" t="s">
        <v>253</v>
      </c>
      <c r="I140" s="6" t="s">
        <v>194</v>
      </c>
      <c r="J140" s="6"/>
      <c r="K140" s="17">
        <v>4.08</v>
      </c>
      <c r="L140" s="6" t="s">
        <v>91</v>
      </c>
      <c r="M140" s="8">
        <v>0.035</v>
      </c>
      <c r="N140" s="8">
        <v>0.0187</v>
      </c>
      <c r="O140" s="7">
        <v>283339.92</v>
      </c>
      <c r="P140" s="7">
        <v>107.65</v>
      </c>
      <c r="Q140" s="7">
        <v>0</v>
      </c>
      <c r="R140" s="7">
        <v>305.02</v>
      </c>
      <c r="S140" s="8">
        <v>0.0018</v>
      </c>
      <c r="T140" s="8">
        <v>0.0007</v>
      </c>
      <c r="U140" s="8">
        <v>0.0001</v>
      </c>
    </row>
    <row r="141" spans="2:21" ht="12.75">
      <c r="B141" s="6" t="s">
        <v>333</v>
      </c>
      <c r="C141" s="17">
        <v>6270144</v>
      </c>
      <c r="D141" s="6" t="s">
        <v>119</v>
      </c>
      <c r="E141" s="6"/>
      <c r="F141" s="18">
        <v>520025602</v>
      </c>
      <c r="G141" s="6" t="s">
        <v>334</v>
      </c>
      <c r="H141" s="6" t="s">
        <v>253</v>
      </c>
      <c r="I141" s="6" t="s">
        <v>194</v>
      </c>
      <c r="J141" s="6"/>
      <c r="K141" s="17">
        <v>4.88</v>
      </c>
      <c r="L141" s="6" t="s">
        <v>91</v>
      </c>
      <c r="M141" s="8">
        <v>0.05</v>
      </c>
      <c r="N141" s="8">
        <v>0.0215</v>
      </c>
      <c r="O141" s="7">
        <v>18226.16</v>
      </c>
      <c r="P141" s="7">
        <v>114.69</v>
      </c>
      <c r="Q141" s="7">
        <v>0</v>
      </c>
      <c r="R141" s="7">
        <v>20.9</v>
      </c>
      <c r="S141" s="8">
        <v>0.0001</v>
      </c>
      <c r="T141" s="8">
        <v>0</v>
      </c>
      <c r="U141" s="8">
        <v>0</v>
      </c>
    </row>
    <row r="142" spans="2:21" ht="12.75">
      <c r="B142" s="6" t="s">
        <v>335</v>
      </c>
      <c r="C142" s="17">
        <v>1138494</v>
      </c>
      <c r="D142" s="6" t="s">
        <v>119</v>
      </c>
      <c r="E142" s="6"/>
      <c r="F142" s="18">
        <v>520041997</v>
      </c>
      <c r="G142" s="6" t="s">
        <v>336</v>
      </c>
      <c r="H142" s="6" t="s">
        <v>261</v>
      </c>
      <c r="I142" s="6" t="s">
        <v>171</v>
      </c>
      <c r="J142" s="6"/>
      <c r="K142" s="17">
        <v>3.37</v>
      </c>
      <c r="L142" s="6" t="s">
        <v>91</v>
      </c>
      <c r="M142" s="8">
        <v>0.0279</v>
      </c>
      <c r="N142" s="8">
        <v>0.0156</v>
      </c>
      <c r="O142" s="7">
        <v>7955812</v>
      </c>
      <c r="P142" s="7">
        <v>104.17</v>
      </c>
      <c r="Q142" s="7">
        <v>114.16</v>
      </c>
      <c r="R142" s="7">
        <v>8401.73</v>
      </c>
      <c r="S142" s="8">
        <v>0.017</v>
      </c>
      <c r="T142" s="8">
        <v>0.0196</v>
      </c>
      <c r="U142" s="8">
        <v>0.0039</v>
      </c>
    </row>
    <row r="143" spans="2:21" ht="12.75">
      <c r="B143" s="6" t="s">
        <v>337</v>
      </c>
      <c r="C143" s="17">
        <v>1119098</v>
      </c>
      <c r="D143" s="6" t="s">
        <v>119</v>
      </c>
      <c r="E143" s="6"/>
      <c r="F143" s="18">
        <v>511134298</v>
      </c>
      <c r="G143" s="6" t="s">
        <v>191</v>
      </c>
      <c r="H143" s="6" t="s">
        <v>261</v>
      </c>
      <c r="I143" s="6" t="s">
        <v>171</v>
      </c>
      <c r="J143" s="6"/>
      <c r="K143" s="17">
        <v>0.67</v>
      </c>
      <c r="L143" s="6" t="s">
        <v>91</v>
      </c>
      <c r="M143" s="8">
        <v>0.0363</v>
      </c>
      <c r="N143" s="8">
        <v>0.0098</v>
      </c>
      <c r="O143" s="7">
        <v>239125.6</v>
      </c>
      <c r="P143" s="7">
        <v>102.05</v>
      </c>
      <c r="Q143" s="7">
        <v>0</v>
      </c>
      <c r="R143" s="7">
        <v>244.03</v>
      </c>
      <c r="S143" s="8">
        <v>0.0101</v>
      </c>
      <c r="T143" s="8">
        <v>0.0006</v>
      </c>
      <c r="U143" s="8">
        <v>0.0001</v>
      </c>
    </row>
    <row r="144" spans="2:21" ht="12.75">
      <c r="B144" s="6" t="s">
        <v>338</v>
      </c>
      <c r="C144" s="17">
        <v>1143015</v>
      </c>
      <c r="D144" s="6" t="s">
        <v>119</v>
      </c>
      <c r="E144" s="6"/>
      <c r="F144" s="18">
        <v>1858676</v>
      </c>
      <c r="G144" s="6" t="s">
        <v>191</v>
      </c>
      <c r="H144" s="6" t="s">
        <v>253</v>
      </c>
      <c r="I144" s="6" t="s">
        <v>194</v>
      </c>
      <c r="J144" s="6"/>
      <c r="K144" s="17">
        <v>4.71</v>
      </c>
      <c r="L144" s="6" t="s">
        <v>91</v>
      </c>
      <c r="M144" s="8">
        <v>0.0305</v>
      </c>
      <c r="N144" s="8">
        <v>0.04</v>
      </c>
      <c r="O144" s="7">
        <v>3521878</v>
      </c>
      <c r="P144" s="7">
        <v>96.45</v>
      </c>
      <c r="Q144" s="7">
        <v>0</v>
      </c>
      <c r="R144" s="7">
        <v>3396.85</v>
      </c>
      <c r="S144" s="8">
        <v>0.0062</v>
      </c>
      <c r="T144" s="8">
        <v>0.0079</v>
      </c>
      <c r="U144" s="8">
        <v>0.0016</v>
      </c>
    </row>
    <row r="145" spans="2:21" ht="12.75">
      <c r="B145" s="6" t="s">
        <v>339</v>
      </c>
      <c r="C145" s="17">
        <v>1135656</v>
      </c>
      <c r="D145" s="6" t="s">
        <v>119</v>
      </c>
      <c r="E145" s="6"/>
      <c r="F145" s="18">
        <v>1858676</v>
      </c>
      <c r="G145" s="6" t="s">
        <v>191</v>
      </c>
      <c r="H145" s="6" t="s">
        <v>253</v>
      </c>
      <c r="I145" s="6" t="s">
        <v>194</v>
      </c>
      <c r="J145" s="6"/>
      <c r="K145" s="17">
        <v>2.49</v>
      </c>
      <c r="L145" s="6" t="s">
        <v>91</v>
      </c>
      <c r="M145" s="8">
        <v>0.0445</v>
      </c>
      <c r="N145" s="8">
        <v>0.0347</v>
      </c>
      <c r="O145" s="7">
        <v>6163092</v>
      </c>
      <c r="P145" s="7">
        <v>103.61</v>
      </c>
      <c r="Q145" s="7">
        <v>0</v>
      </c>
      <c r="R145" s="7">
        <v>6385.58</v>
      </c>
      <c r="S145" s="8">
        <v>0.0044</v>
      </c>
      <c r="T145" s="8">
        <v>0.0149</v>
      </c>
      <c r="U145" s="8">
        <v>0.003</v>
      </c>
    </row>
    <row r="146" spans="2:21" ht="12.75">
      <c r="B146" s="6" t="s">
        <v>340</v>
      </c>
      <c r="C146" s="17">
        <v>6320105</v>
      </c>
      <c r="D146" s="6" t="s">
        <v>119</v>
      </c>
      <c r="E146" s="6"/>
      <c r="F146" s="18">
        <v>520018383</v>
      </c>
      <c r="G146" s="6" t="s">
        <v>260</v>
      </c>
      <c r="H146" s="6" t="s">
        <v>261</v>
      </c>
      <c r="I146" s="6" t="s">
        <v>171</v>
      </c>
      <c r="J146" s="6"/>
      <c r="K146" s="17">
        <v>4.05</v>
      </c>
      <c r="L146" s="6" t="s">
        <v>91</v>
      </c>
      <c r="M146" s="8">
        <v>0.0589</v>
      </c>
      <c r="N146" s="8">
        <v>0.0205</v>
      </c>
      <c r="O146" s="7">
        <v>850017</v>
      </c>
      <c r="P146" s="7">
        <v>117.87</v>
      </c>
      <c r="Q146" s="7">
        <v>0</v>
      </c>
      <c r="R146" s="7">
        <v>1001.92</v>
      </c>
      <c r="S146" s="8">
        <v>0.0017</v>
      </c>
      <c r="T146" s="8">
        <v>0.0023</v>
      </c>
      <c r="U146" s="8">
        <v>0.0005</v>
      </c>
    </row>
    <row r="147" spans="2:21" ht="12.75">
      <c r="B147" s="6" t="s">
        <v>341</v>
      </c>
      <c r="C147" s="17">
        <v>6990212</v>
      </c>
      <c r="D147" s="6" t="s">
        <v>119</v>
      </c>
      <c r="E147" s="6"/>
      <c r="F147" s="18">
        <v>520025438</v>
      </c>
      <c r="G147" s="6" t="s">
        <v>191</v>
      </c>
      <c r="H147" s="6" t="s">
        <v>253</v>
      </c>
      <c r="I147" s="6" t="s">
        <v>194</v>
      </c>
      <c r="J147" s="6"/>
      <c r="K147" s="17">
        <v>5.44</v>
      </c>
      <c r="L147" s="6" t="s">
        <v>91</v>
      </c>
      <c r="M147" s="8">
        <v>0.0395</v>
      </c>
      <c r="N147" s="8">
        <v>0.0305</v>
      </c>
      <c r="O147" s="7">
        <v>3164000</v>
      </c>
      <c r="P147" s="7">
        <v>106</v>
      </c>
      <c r="Q147" s="7">
        <v>0</v>
      </c>
      <c r="R147" s="7">
        <v>3353.84</v>
      </c>
      <c r="S147" s="8">
        <v>0.0023</v>
      </c>
      <c r="T147" s="8">
        <v>0.0078</v>
      </c>
      <c r="U147" s="8">
        <v>0.0016</v>
      </c>
    </row>
    <row r="148" spans="2:21" ht="12.75">
      <c r="B148" s="6" t="s">
        <v>342</v>
      </c>
      <c r="C148" s="17">
        <v>6990196</v>
      </c>
      <c r="D148" s="6" t="s">
        <v>119</v>
      </c>
      <c r="E148" s="6"/>
      <c r="F148" s="18">
        <v>520025438</v>
      </c>
      <c r="G148" s="6" t="s">
        <v>191</v>
      </c>
      <c r="H148" s="6" t="s">
        <v>253</v>
      </c>
      <c r="I148" s="6" t="s">
        <v>194</v>
      </c>
      <c r="J148" s="6"/>
      <c r="K148" s="17">
        <v>3.81</v>
      </c>
      <c r="L148" s="6" t="s">
        <v>91</v>
      </c>
      <c r="M148" s="8">
        <v>0.0705</v>
      </c>
      <c r="N148" s="8">
        <v>0.0213</v>
      </c>
      <c r="O148" s="7">
        <v>1227091.71</v>
      </c>
      <c r="P148" s="7">
        <v>121.45</v>
      </c>
      <c r="Q148" s="7">
        <v>0</v>
      </c>
      <c r="R148" s="7">
        <v>1490.3</v>
      </c>
      <c r="S148" s="8">
        <v>0.0023</v>
      </c>
      <c r="T148" s="8">
        <v>0.0035</v>
      </c>
      <c r="U148" s="8">
        <v>0.0007</v>
      </c>
    </row>
    <row r="149" spans="2:21" ht="12.75">
      <c r="B149" s="6" t="s">
        <v>343</v>
      </c>
      <c r="C149" s="17">
        <v>1143080</v>
      </c>
      <c r="D149" s="6" t="s">
        <v>119</v>
      </c>
      <c r="E149" s="6"/>
      <c r="F149" s="18">
        <v>511930125</v>
      </c>
      <c r="G149" s="6" t="s">
        <v>154</v>
      </c>
      <c r="H149" s="6" t="s">
        <v>261</v>
      </c>
      <c r="I149" s="6" t="s">
        <v>171</v>
      </c>
      <c r="J149" s="6"/>
      <c r="K149" s="17">
        <v>7.47</v>
      </c>
      <c r="L149" s="6" t="s">
        <v>91</v>
      </c>
      <c r="M149" s="20"/>
      <c r="N149" s="8">
        <v>0.0007</v>
      </c>
      <c r="O149" s="7">
        <v>1235000</v>
      </c>
      <c r="P149" s="7">
        <v>99.45</v>
      </c>
      <c r="Q149" s="7">
        <v>0</v>
      </c>
      <c r="R149" s="7">
        <v>1228.21</v>
      </c>
      <c r="S149" s="8">
        <v>0.0031</v>
      </c>
      <c r="T149" s="8">
        <v>0.0029</v>
      </c>
      <c r="U149" s="8">
        <v>0.0006</v>
      </c>
    </row>
    <row r="150" spans="2:21" ht="12.75">
      <c r="B150" s="6" t="s">
        <v>344</v>
      </c>
      <c r="C150" s="17">
        <v>1132836</v>
      </c>
      <c r="D150" s="6" t="s">
        <v>119</v>
      </c>
      <c r="E150" s="6"/>
      <c r="F150" s="18">
        <v>511930125</v>
      </c>
      <c r="G150" s="6" t="s">
        <v>204</v>
      </c>
      <c r="H150" s="6" t="s">
        <v>261</v>
      </c>
      <c r="I150" s="6" t="s">
        <v>171</v>
      </c>
      <c r="J150" s="6"/>
      <c r="K150" s="17">
        <v>3.78</v>
      </c>
      <c r="L150" s="6" t="s">
        <v>91</v>
      </c>
      <c r="M150" s="8">
        <v>0.0414</v>
      </c>
      <c r="N150" s="8">
        <v>0.0186</v>
      </c>
      <c r="O150" s="7">
        <v>5108740</v>
      </c>
      <c r="P150" s="7">
        <v>109.8</v>
      </c>
      <c r="Q150" s="7">
        <v>0</v>
      </c>
      <c r="R150" s="7">
        <v>5609.4</v>
      </c>
      <c r="S150" s="8">
        <v>0.0064</v>
      </c>
      <c r="T150" s="8">
        <v>0.0131</v>
      </c>
      <c r="U150" s="8">
        <v>0.0026</v>
      </c>
    </row>
    <row r="151" spans="2:21" ht="12.75">
      <c r="B151" s="6" t="s">
        <v>345</v>
      </c>
      <c r="C151" s="17">
        <v>1126002</v>
      </c>
      <c r="D151" s="6" t="s">
        <v>119</v>
      </c>
      <c r="E151" s="6"/>
      <c r="F151" s="18">
        <v>511930125</v>
      </c>
      <c r="G151" s="6" t="s">
        <v>204</v>
      </c>
      <c r="H151" s="6" t="s">
        <v>261</v>
      </c>
      <c r="I151" s="6" t="s">
        <v>171</v>
      </c>
      <c r="J151" s="6"/>
      <c r="K151" s="17">
        <v>0.76</v>
      </c>
      <c r="L151" s="6" t="s">
        <v>91</v>
      </c>
      <c r="M151" s="8">
        <v>0.0699</v>
      </c>
      <c r="N151" s="8">
        <v>0.0081</v>
      </c>
      <c r="O151" s="7">
        <v>598298.4</v>
      </c>
      <c r="P151" s="7">
        <v>106.34</v>
      </c>
      <c r="Q151" s="7">
        <v>0</v>
      </c>
      <c r="R151" s="7">
        <v>636.23</v>
      </c>
      <c r="S151" s="8">
        <v>0.007</v>
      </c>
      <c r="T151" s="8">
        <v>0.0015</v>
      </c>
      <c r="U151" s="8">
        <v>0.0003</v>
      </c>
    </row>
    <row r="152" spans="2:21" ht="12.75">
      <c r="B152" s="6" t="s">
        <v>346</v>
      </c>
      <c r="C152" s="17">
        <v>1139252</v>
      </c>
      <c r="D152" s="6" t="s">
        <v>119</v>
      </c>
      <c r="E152" s="6"/>
      <c r="F152" s="18">
        <v>511930125</v>
      </c>
      <c r="G152" s="6" t="s">
        <v>204</v>
      </c>
      <c r="H152" s="6" t="s">
        <v>261</v>
      </c>
      <c r="I152" s="6" t="s">
        <v>171</v>
      </c>
      <c r="J152" s="6"/>
      <c r="K152" s="17">
        <v>5.24</v>
      </c>
      <c r="L152" s="6" t="s">
        <v>91</v>
      </c>
      <c r="M152" s="8">
        <v>0.0355</v>
      </c>
      <c r="N152" s="8">
        <v>0.0227</v>
      </c>
      <c r="O152" s="7">
        <v>285000</v>
      </c>
      <c r="P152" s="7">
        <v>107.74</v>
      </c>
      <c r="Q152" s="7">
        <v>0</v>
      </c>
      <c r="R152" s="7">
        <v>307.06</v>
      </c>
      <c r="S152" s="8">
        <v>0.0009</v>
      </c>
      <c r="T152" s="8">
        <v>0.0007</v>
      </c>
      <c r="U152" s="8">
        <v>0.0001</v>
      </c>
    </row>
    <row r="153" spans="2:21" ht="12.75">
      <c r="B153" s="6" t="s">
        <v>347</v>
      </c>
      <c r="C153" s="17">
        <v>1118835</v>
      </c>
      <c r="D153" s="6" t="s">
        <v>119</v>
      </c>
      <c r="E153" s="6"/>
      <c r="F153" s="18">
        <v>520044314</v>
      </c>
      <c r="G153" s="6" t="s">
        <v>204</v>
      </c>
      <c r="H153" s="6" t="s">
        <v>261</v>
      </c>
      <c r="I153" s="6" t="s">
        <v>171</v>
      </c>
      <c r="J153" s="6"/>
      <c r="K153" s="17">
        <v>2.22</v>
      </c>
      <c r="L153" s="6" t="s">
        <v>91</v>
      </c>
      <c r="M153" s="8">
        <v>0.01311</v>
      </c>
      <c r="N153" s="8">
        <v>0.0091</v>
      </c>
      <c r="O153" s="7">
        <v>621347.2</v>
      </c>
      <c r="P153" s="7">
        <v>100.9</v>
      </c>
      <c r="Q153" s="7">
        <v>2.04</v>
      </c>
      <c r="R153" s="7">
        <v>628.98</v>
      </c>
      <c r="S153" s="8">
        <v>0.0014</v>
      </c>
      <c r="T153" s="8">
        <v>0.0015</v>
      </c>
      <c r="U153" s="8">
        <v>0.0003</v>
      </c>
    </row>
    <row r="154" spans="2:21" ht="12.75">
      <c r="B154" s="6" t="s">
        <v>348</v>
      </c>
      <c r="C154" s="17">
        <v>1137512</v>
      </c>
      <c r="D154" s="6" t="s">
        <v>119</v>
      </c>
      <c r="E154" s="6"/>
      <c r="F154" s="18">
        <v>515328250</v>
      </c>
      <c r="G154" s="6" t="s">
        <v>191</v>
      </c>
      <c r="H154" s="6" t="s">
        <v>253</v>
      </c>
      <c r="I154" s="6" t="s">
        <v>194</v>
      </c>
      <c r="J154" s="6"/>
      <c r="K154" s="17">
        <v>3.65</v>
      </c>
      <c r="L154" s="6" t="s">
        <v>91</v>
      </c>
      <c r="M154" s="8">
        <v>0.035</v>
      </c>
      <c r="N154" s="8">
        <v>0.0185</v>
      </c>
      <c r="O154" s="7">
        <v>1765313.6</v>
      </c>
      <c r="P154" s="7">
        <v>106.54</v>
      </c>
      <c r="Q154" s="7">
        <v>0</v>
      </c>
      <c r="R154" s="7">
        <v>1880.77</v>
      </c>
      <c r="S154" s="8">
        <v>0.0042</v>
      </c>
      <c r="T154" s="8">
        <v>0.0044</v>
      </c>
      <c r="U154" s="8">
        <v>0.0009</v>
      </c>
    </row>
    <row r="155" spans="2:21" ht="12.75">
      <c r="B155" s="6" t="s">
        <v>349</v>
      </c>
      <c r="C155" s="17">
        <v>1139591</v>
      </c>
      <c r="D155" s="6" t="s">
        <v>119</v>
      </c>
      <c r="E155" s="6"/>
      <c r="F155" s="18">
        <v>514065283</v>
      </c>
      <c r="G155" s="6" t="s">
        <v>218</v>
      </c>
      <c r="H155" s="6" t="s">
        <v>253</v>
      </c>
      <c r="I155" s="6" t="s">
        <v>194</v>
      </c>
      <c r="J155" s="6"/>
      <c r="K155" s="17">
        <v>3.05</v>
      </c>
      <c r="L155" s="6" t="s">
        <v>91</v>
      </c>
      <c r="M155" s="8">
        <v>0.024</v>
      </c>
      <c r="N155" s="8">
        <v>0.0173</v>
      </c>
      <c r="O155" s="7">
        <v>2102431.24</v>
      </c>
      <c r="P155" s="7">
        <v>102.26</v>
      </c>
      <c r="Q155" s="7">
        <v>0</v>
      </c>
      <c r="R155" s="7">
        <v>2149.95</v>
      </c>
      <c r="S155" s="8">
        <v>0.0054</v>
      </c>
      <c r="T155" s="8">
        <v>0.005</v>
      </c>
      <c r="U155" s="8">
        <v>0.001</v>
      </c>
    </row>
    <row r="156" spans="2:21" ht="12.75">
      <c r="B156" s="6" t="s">
        <v>350</v>
      </c>
      <c r="C156" s="17">
        <v>1136134</v>
      </c>
      <c r="D156" s="6" t="s">
        <v>119</v>
      </c>
      <c r="E156" s="6"/>
      <c r="F156" s="18">
        <v>514892801</v>
      </c>
      <c r="G156" s="6" t="s">
        <v>351</v>
      </c>
      <c r="H156" s="6" t="s">
        <v>261</v>
      </c>
      <c r="I156" s="6" t="s">
        <v>171</v>
      </c>
      <c r="J156" s="6"/>
      <c r="K156" s="17">
        <v>3.79</v>
      </c>
      <c r="L156" s="6" t="s">
        <v>91</v>
      </c>
      <c r="M156" s="8">
        <v>0.0335</v>
      </c>
      <c r="N156" s="8">
        <v>0.0183</v>
      </c>
      <c r="O156" s="7">
        <v>1333333.33</v>
      </c>
      <c r="P156" s="7">
        <v>105.76</v>
      </c>
      <c r="Q156" s="7">
        <v>22.33</v>
      </c>
      <c r="R156" s="7">
        <v>1432.47</v>
      </c>
      <c r="S156" s="8">
        <v>0.0024</v>
      </c>
      <c r="T156" s="8">
        <v>0.0033</v>
      </c>
      <c r="U156" s="8">
        <v>0.0007</v>
      </c>
    </row>
    <row r="157" spans="2:21" ht="12.75">
      <c r="B157" s="6" t="s">
        <v>352</v>
      </c>
      <c r="C157" s="17">
        <v>1126317</v>
      </c>
      <c r="D157" s="6" t="s">
        <v>119</v>
      </c>
      <c r="E157" s="6"/>
      <c r="F157" s="18">
        <v>510119068</v>
      </c>
      <c r="G157" s="6" t="s">
        <v>260</v>
      </c>
      <c r="H157" s="6" t="s">
        <v>270</v>
      </c>
      <c r="I157" s="6" t="s">
        <v>171</v>
      </c>
      <c r="J157" s="6"/>
      <c r="K157" s="17">
        <v>0.74</v>
      </c>
      <c r="L157" s="6" t="s">
        <v>91</v>
      </c>
      <c r="M157" s="8">
        <v>0.063</v>
      </c>
      <c r="N157" s="8">
        <v>0.011</v>
      </c>
      <c r="O157" s="7">
        <v>585961.72</v>
      </c>
      <c r="P157" s="7">
        <v>105.44</v>
      </c>
      <c r="Q157" s="7">
        <v>0</v>
      </c>
      <c r="R157" s="7">
        <v>617.84</v>
      </c>
      <c r="S157" s="8">
        <v>0.0063</v>
      </c>
      <c r="T157" s="8">
        <v>0.0014</v>
      </c>
      <c r="U157" s="8">
        <v>0.0003</v>
      </c>
    </row>
    <row r="158" spans="2:21" ht="12.75">
      <c r="B158" s="6" t="s">
        <v>353</v>
      </c>
      <c r="C158" s="17">
        <v>1133289</v>
      </c>
      <c r="D158" s="6" t="s">
        <v>119</v>
      </c>
      <c r="E158" s="6"/>
      <c r="F158" s="18">
        <v>510119068</v>
      </c>
      <c r="G158" s="6" t="s">
        <v>260</v>
      </c>
      <c r="H158" s="6" t="s">
        <v>270</v>
      </c>
      <c r="I158" s="6" t="s">
        <v>171</v>
      </c>
      <c r="J158" s="6"/>
      <c r="K158" s="17">
        <v>3.89</v>
      </c>
      <c r="L158" s="6" t="s">
        <v>91</v>
      </c>
      <c r="M158" s="8">
        <v>0.0475</v>
      </c>
      <c r="N158" s="8">
        <v>0.0234</v>
      </c>
      <c r="O158" s="7">
        <v>2318565</v>
      </c>
      <c r="P158" s="7">
        <v>110.83</v>
      </c>
      <c r="Q158" s="7">
        <v>0</v>
      </c>
      <c r="R158" s="7">
        <v>2569.67</v>
      </c>
      <c r="S158" s="8">
        <v>0.0046</v>
      </c>
      <c r="T158" s="8">
        <v>0.006</v>
      </c>
      <c r="U158" s="8">
        <v>0.0012</v>
      </c>
    </row>
    <row r="159" spans="2:21" ht="12.75">
      <c r="B159" s="6" t="s">
        <v>354</v>
      </c>
      <c r="C159" s="17">
        <v>1143304</v>
      </c>
      <c r="D159" s="6" t="s">
        <v>119</v>
      </c>
      <c r="E159" s="6"/>
      <c r="F159" s="18">
        <v>1631</v>
      </c>
      <c r="G159" s="6" t="s">
        <v>191</v>
      </c>
      <c r="H159" s="6" t="s">
        <v>267</v>
      </c>
      <c r="I159" s="6" t="s">
        <v>194</v>
      </c>
      <c r="J159" s="6"/>
      <c r="K159" s="17">
        <v>5.62</v>
      </c>
      <c r="L159" s="6" t="s">
        <v>91</v>
      </c>
      <c r="M159" s="8">
        <v>0.03</v>
      </c>
      <c r="N159" s="8">
        <v>0.04</v>
      </c>
      <c r="O159" s="7">
        <v>681000</v>
      </c>
      <c r="P159" s="7">
        <v>98.34</v>
      </c>
      <c r="Q159" s="7">
        <v>0</v>
      </c>
      <c r="R159" s="7">
        <v>669.7</v>
      </c>
      <c r="S159" s="8">
        <v>0.0011</v>
      </c>
      <c r="T159" s="8">
        <v>0.0016</v>
      </c>
      <c r="U159" s="8">
        <v>0.0003</v>
      </c>
    </row>
    <row r="160" spans="2:21" ht="12.75">
      <c r="B160" s="6" t="s">
        <v>355</v>
      </c>
      <c r="C160" s="17">
        <v>1135698</v>
      </c>
      <c r="D160" s="6" t="s">
        <v>119</v>
      </c>
      <c r="E160" s="6"/>
      <c r="F160" s="18">
        <v>520034760</v>
      </c>
      <c r="G160" s="6" t="s">
        <v>191</v>
      </c>
      <c r="H160" s="6" t="s">
        <v>267</v>
      </c>
      <c r="I160" s="6" t="s">
        <v>194</v>
      </c>
      <c r="J160" s="6"/>
      <c r="K160" s="17">
        <v>2.91</v>
      </c>
      <c r="L160" s="6" t="s">
        <v>91</v>
      </c>
      <c r="M160" s="8">
        <v>0.039</v>
      </c>
      <c r="N160" s="8">
        <v>0.0246</v>
      </c>
      <c r="O160" s="7">
        <v>3946731.74</v>
      </c>
      <c r="P160" s="7">
        <v>104.21</v>
      </c>
      <c r="Q160" s="7">
        <v>228.84</v>
      </c>
      <c r="R160" s="7">
        <v>4341.72</v>
      </c>
      <c r="S160" s="8">
        <v>0.0122</v>
      </c>
      <c r="T160" s="8">
        <v>0.0101</v>
      </c>
      <c r="U160" s="8">
        <v>0.002</v>
      </c>
    </row>
    <row r="161" spans="2:21" ht="12.75">
      <c r="B161" s="6" t="s">
        <v>356</v>
      </c>
      <c r="C161" s="17">
        <v>2510170</v>
      </c>
      <c r="D161" s="6" t="s">
        <v>119</v>
      </c>
      <c r="E161" s="6"/>
      <c r="F161" s="18">
        <v>520036617</v>
      </c>
      <c r="G161" s="6" t="s">
        <v>191</v>
      </c>
      <c r="H161" s="6" t="s">
        <v>270</v>
      </c>
      <c r="I161" s="6" t="s">
        <v>171</v>
      </c>
      <c r="J161" s="6"/>
      <c r="K161" s="17">
        <v>5.91</v>
      </c>
      <c r="L161" s="6" t="s">
        <v>91</v>
      </c>
      <c r="M161" s="8">
        <v>0.049</v>
      </c>
      <c r="N161" s="8">
        <v>0.032</v>
      </c>
      <c r="O161" s="7">
        <v>0.92</v>
      </c>
      <c r="P161" s="7">
        <v>110.31</v>
      </c>
      <c r="Q161" s="7">
        <v>0</v>
      </c>
      <c r="R161" s="7">
        <v>0</v>
      </c>
      <c r="S161" s="8">
        <v>0</v>
      </c>
      <c r="T161" s="8">
        <v>0</v>
      </c>
      <c r="U161" s="8">
        <v>0</v>
      </c>
    </row>
    <row r="162" spans="2:21" ht="12.75">
      <c r="B162" s="6" t="s">
        <v>357</v>
      </c>
      <c r="C162" s="17">
        <v>1134790</v>
      </c>
      <c r="D162" s="6" t="s">
        <v>119</v>
      </c>
      <c r="E162" s="6"/>
      <c r="F162" s="18">
        <v>520044322</v>
      </c>
      <c r="G162" s="6" t="s">
        <v>273</v>
      </c>
      <c r="H162" s="6" t="s">
        <v>270</v>
      </c>
      <c r="I162" s="6" t="s">
        <v>171</v>
      </c>
      <c r="J162" s="6"/>
      <c r="K162" s="17">
        <v>4.6</v>
      </c>
      <c r="L162" s="6" t="s">
        <v>91</v>
      </c>
      <c r="M162" s="8">
        <v>0.043</v>
      </c>
      <c r="N162" s="8">
        <v>0.0358</v>
      </c>
      <c r="O162" s="7">
        <v>13465712</v>
      </c>
      <c r="P162" s="7">
        <v>103.9</v>
      </c>
      <c r="Q162" s="7">
        <v>0</v>
      </c>
      <c r="R162" s="7">
        <v>13990.87</v>
      </c>
      <c r="S162" s="8">
        <v>0.0041</v>
      </c>
      <c r="T162" s="8">
        <v>0.0327</v>
      </c>
      <c r="U162" s="8">
        <v>0.0065</v>
      </c>
    </row>
    <row r="163" spans="2:21" ht="12.75">
      <c r="B163" s="6" t="s">
        <v>358</v>
      </c>
      <c r="C163" s="17">
        <v>1136936</v>
      </c>
      <c r="D163" s="6" t="s">
        <v>119</v>
      </c>
      <c r="E163" s="6"/>
      <c r="F163" s="18">
        <v>511399388</v>
      </c>
      <c r="G163" s="6" t="s">
        <v>191</v>
      </c>
      <c r="H163" s="6" t="s">
        <v>267</v>
      </c>
      <c r="I163" s="6" t="s">
        <v>194</v>
      </c>
      <c r="J163" s="6"/>
      <c r="K163" s="17">
        <v>2.62</v>
      </c>
      <c r="L163" s="6" t="s">
        <v>91</v>
      </c>
      <c r="M163" s="8">
        <v>0.0345</v>
      </c>
      <c r="N163" s="8">
        <v>0.0245</v>
      </c>
      <c r="O163" s="7">
        <v>635000</v>
      </c>
      <c r="P163" s="7">
        <v>103.49</v>
      </c>
      <c r="Q163" s="7">
        <v>0</v>
      </c>
      <c r="R163" s="7">
        <v>657.16</v>
      </c>
      <c r="S163" s="8">
        <v>0.0028</v>
      </c>
      <c r="T163" s="8">
        <v>0.0015</v>
      </c>
      <c r="U163" s="8">
        <v>0.0003</v>
      </c>
    </row>
    <row r="164" spans="2:21" ht="12.75">
      <c r="B164" s="6" t="s">
        <v>359</v>
      </c>
      <c r="C164" s="17">
        <v>5760236</v>
      </c>
      <c r="D164" s="6" t="s">
        <v>119</v>
      </c>
      <c r="E164" s="6"/>
      <c r="F164" s="18">
        <v>520028010</v>
      </c>
      <c r="G164" s="6" t="s">
        <v>273</v>
      </c>
      <c r="H164" s="6" t="s">
        <v>270</v>
      </c>
      <c r="I164" s="6" t="s">
        <v>171</v>
      </c>
      <c r="J164" s="6"/>
      <c r="K164" s="17">
        <v>3.87</v>
      </c>
      <c r="L164" s="6" t="s">
        <v>91</v>
      </c>
      <c r="M164" s="8">
        <v>0.043</v>
      </c>
      <c r="N164" s="8">
        <v>0.0235</v>
      </c>
      <c r="O164" s="7">
        <v>3947728</v>
      </c>
      <c r="P164" s="7">
        <v>109.15</v>
      </c>
      <c r="Q164" s="7">
        <v>9.87</v>
      </c>
      <c r="R164" s="7">
        <v>4318.81</v>
      </c>
      <c r="S164" s="8">
        <v>0.0058</v>
      </c>
      <c r="T164" s="8">
        <v>0.0101</v>
      </c>
      <c r="U164" s="8">
        <v>0.002</v>
      </c>
    </row>
    <row r="165" spans="2:21" ht="12.75">
      <c r="B165" s="6" t="s">
        <v>360</v>
      </c>
      <c r="C165" s="17">
        <v>5760202</v>
      </c>
      <c r="D165" s="6" t="s">
        <v>119</v>
      </c>
      <c r="E165" s="6"/>
      <c r="F165" s="18">
        <v>520028010</v>
      </c>
      <c r="G165" s="6" t="s">
        <v>273</v>
      </c>
      <c r="H165" s="6" t="s">
        <v>270</v>
      </c>
      <c r="I165" s="6" t="s">
        <v>171</v>
      </c>
      <c r="J165" s="6"/>
      <c r="L165" s="6" t="s">
        <v>91</v>
      </c>
      <c r="M165" s="8">
        <v>0.0625</v>
      </c>
      <c r="O165" s="7">
        <v>1.79</v>
      </c>
      <c r="P165" s="7">
        <v>103.11</v>
      </c>
      <c r="Q165" s="7">
        <v>0</v>
      </c>
      <c r="R165" s="7">
        <v>0</v>
      </c>
      <c r="S165" s="8">
        <v>0</v>
      </c>
      <c r="T165" s="8">
        <v>0</v>
      </c>
      <c r="U165" s="8">
        <v>0</v>
      </c>
    </row>
    <row r="166" spans="2:21" ht="12.75">
      <c r="B166" s="6" t="s">
        <v>361</v>
      </c>
      <c r="C166" s="17">
        <v>2260420</v>
      </c>
      <c r="D166" s="6" t="s">
        <v>119</v>
      </c>
      <c r="E166" s="6"/>
      <c r="F166" s="18">
        <v>520024126</v>
      </c>
      <c r="G166" s="6" t="s">
        <v>191</v>
      </c>
      <c r="H166" s="6" t="s">
        <v>270</v>
      </c>
      <c r="I166" s="6" t="s">
        <v>171</v>
      </c>
      <c r="J166" s="6"/>
      <c r="K166" s="17">
        <v>3.27</v>
      </c>
      <c r="L166" s="6" t="s">
        <v>91</v>
      </c>
      <c r="M166" s="8">
        <v>0.0624</v>
      </c>
      <c r="N166" s="8">
        <v>0.0209</v>
      </c>
      <c r="O166" s="7">
        <v>996983.43</v>
      </c>
      <c r="P166" s="7">
        <v>112.18</v>
      </c>
      <c r="Q166" s="7">
        <v>126.29</v>
      </c>
      <c r="R166" s="7">
        <v>1244.71</v>
      </c>
      <c r="S166" s="8">
        <v>0.0054</v>
      </c>
      <c r="T166" s="8">
        <v>0.0029</v>
      </c>
      <c r="U166" s="8">
        <v>0.0006</v>
      </c>
    </row>
    <row r="167" spans="2:21" ht="12.75">
      <c r="B167" s="6" t="s">
        <v>362</v>
      </c>
      <c r="C167" s="17">
        <v>1136803</v>
      </c>
      <c r="D167" s="6" t="s">
        <v>119</v>
      </c>
      <c r="E167" s="6"/>
      <c r="F167" s="18">
        <v>512719485</v>
      </c>
      <c r="G167" s="6" t="s">
        <v>191</v>
      </c>
      <c r="H167" s="6" t="s">
        <v>267</v>
      </c>
      <c r="I167" s="6" t="s">
        <v>194</v>
      </c>
      <c r="J167" s="6"/>
      <c r="K167" s="17">
        <v>3.52</v>
      </c>
      <c r="L167" s="6" t="s">
        <v>91</v>
      </c>
      <c r="M167" s="8">
        <v>0.0335</v>
      </c>
      <c r="N167" s="8">
        <v>0.0211</v>
      </c>
      <c r="O167" s="7">
        <v>2000000</v>
      </c>
      <c r="P167" s="7">
        <v>104.37</v>
      </c>
      <c r="Q167" s="7">
        <v>33.5</v>
      </c>
      <c r="R167" s="7">
        <v>2120.9</v>
      </c>
      <c r="S167" s="8">
        <v>0.0066</v>
      </c>
      <c r="T167" s="8">
        <v>0.005</v>
      </c>
      <c r="U167" s="8">
        <v>0.001</v>
      </c>
    </row>
    <row r="168" spans="2:21" ht="12.75">
      <c r="B168" s="6" t="s">
        <v>363</v>
      </c>
      <c r="C168" s="17">
        <v>2080190</v>
      </c>
      <c r="D168" s="6" t="s">
        <v>119</v>
      </c>
      <c r="E168" s="6"/>
      <c r="F168" s="18">
        <v>520036070</v>
      </c>
      <c r="G168" s="6" t="s">
        <v>257</v>
      </c>
      <c r="H168" s="6" t="s">
        <v>270</v>
      </c>
      <c r="I168" s="6" t="s">
        <v>171</v>
      </c>
      <c r="J168" s="6"/>
      <c r="K168" s="17">
        <v>1</v>
      </c>
      <c r="L168" s="6" t="s">
        <v>91</v>
      </c>
      <c r="M168" s="8">
        <v>0.013</v>
      </c>
      <c r="N168" s="8">
        <v>0.0102</v>
      </c>
      <c r="O168" s="7">
        <v>698000</v>
      </c>
      <c r="P168" s="7">
        <v>100.84</v>
      </c>
      <c r="Q168" s="7">
        <v>0</v>
      </c>
      <c r="R168" s="7">
        <v>703.86</v>
      </c>
      <c r="S168" s="8">
        <v>0.0016</v>
      </c>
      <c r="T168" s="8">
        <v>0.0016</v>
      </c>
      <c r="U168" s="8">
        <v>0.0003</v>
      </c>
    </row>
    <row r="169" spans="2:21" ht="12.75">
      <c r="B169" s="6" t="s">
        <v>364</v>
      </c>
      <c r="C169" s="17">
        <v>1143544</v>
      </c>
      <c r="D169" s="6" t="s">
        <v>119</v>
      </c>
      <c r="E169" s="6"/>
      <c r="F169" s="18">
        <v>1723</v>
      </c>
      <c r="G169" s="6" t="s">
        <v>191</v>
      </c>
      <c r="H169" s="6" t="s">
        <v>270</v>
      </c>
      <c r="I169" s="6" t="s">
        <v>171</v>
      </c>
      <c r="J169" s="6"/>
      <c r="K169" s="17">
        <v>4.59</v>
      </c>
      <c r="L169" s="6" t="s">
        <v>91</v>
      </c>
      <c r="M169" s="8">
        <v>0.057</v>
      </c>
      <c r="N169" s="8">
        <v>0.0633</v>
      </c>
      <c r="O169" s="7">
        <v>1598163</v>
      </c>
      <c r="P169" s="7">
        <v>97.67</v>
      </c>
      <c r="Q169" s="7">
        <v>0</v>
      </c>
      <c r="R169" s="7">
        <v>1560.93</v>
      </c>
      <c r="S169" s="8">
        <v>0.0018</v>
      </c>
      <c r="T169" s="8">
        <v>0.0036</v>
      </c>
      <c r="U169" s="8">
        <v>0.0007</v>
      </c>
    </row>
    <row r="170" spans="2:21" ht="12.75">
      <c r="B170" s="6" t="s">
        <v>365</v>
      </c>
      <c r="C170" s="17">
        <v>1129741</v>
      </c>
      <c r="D170" s="6" t="s">
        <v>119</v>
      </c>
      <c r="E170" s="6"/>
      <c r="F170" s="18">
        <v>520036104</v>
      </c>
      <c r="G170" s="6" t="s">
        <v>191</v>
      </c>
      <c r="H170" s="6" t="s">
        <v>270</v>
      </c>
      <c r="I170" s="6" t="s">
        <v>171</v>
      </c>
      <c r="J170" s="6"/>
      <c r="K170" s="17">
        <v>4.27</v>
      </c>
      <c r="L170" s="6" t="s">
        <v>91</v>
      </c>
      <c r="M170" s="8">
        <v>0.0623</v>
      </c>
      <c r="N170" s="8">
        <v>0.0405</v>
      </c>
      <c r="O170" s="7">
        <v>1287421.1</v>
      </c>
      <c r="P170" s="7">
        <v>109.53</v>
      </c>
      <c r="Q170" s="7">
        <v>106.48</v>
      </c>
      <c r="R170" s="7">
        <v>1516.59</v>
      </c>
      <c r="S170" s="8">
        <v>0.0024</v>
      </c>
      <c r="T170" s="8">
        <v>0.0035</v>
      </c>
      <c r="U170" s="8">
        <v>0.0007</v>
      </c>
    </row>
    <row r="171" spans="2:21" ht="12.75">
      <c r="B171" s="6" t="s">
        <v>366</v>
      </c>
      <c r="C171" s="17">
        <v>1410273</v>
      </c>
      <c r="D171" s="6" t="s">
        <v>119</v>
      </c>
      <c r="E171" s="6"/>
      <c r="F171" s="18">
        <v>520034372</v>
      </c>
      <c r="G171" s="6" t="s">
        <v>287</v>
      </c>
      <c r="H171" s="6" t="s">
        <v>267</v>
      </c>
      <c r="I171" s="6" t="s">
        <v>194</v>
      </c>
      <c r="J171" s="6"/>
      <c r="K171" s="17">
        <v>1.03</v>
      </c>
      <c r="L171" s="6" t="s">
        <v>91</v>
      </c>
      <c r="M171" s="8">
        <v>0.0575</v>
      </c>
      <c r="N171" s="8">
        <v>0.0123</v>
      </c>
      <c r="O171" s="7">
        <v>121171.63</v>
      </c>
      <c r="P171" s="7">
        <v>105.14</v>
      </c>
      <c r="Q171" s="7">
        <v>0</v>
      </c>
      <c r="R171" s="7">
        <v>127.4</v>
      </c>
      <c r="S171" s="8">
        <v>0.0006</v>
      </c>
      <c r="T171" s="8">
        <v>0.0003</v>
      </c>
      <c r="U171" s="8">
        <v>0.0001</v>
      </c>
    </row>
    <row r="172" spans="2:21" ht="12.75">
      <c r="B172" s="6" t="s">
        <v>367</v>
      </c>
      <c r="C172" s="17">
        <v>1138536</v>
      </c>
      <c r="D172" s="6" t="s">
        <v>119</v>
      </c>
      <c r="E172" s="6"/>
      <c r="F172" s="18">
        <v>512025891</v>
      </c>
      <c r="G172" s="6" t="s">
        <v>287</v>
      </c>
      <c r="H172" s="6" t="s">
        <v>284</v>
      </c>
      <c r="I172" s="6" t="s">
        <v>194</v>
      </c>
      <c r="J172" s="6"/>
      <c r="K172" s="17">
        <v>2.73</v>
      </c>
      <c r="L172" s="6" t="s">
        <v>91</v>
      </c>
      <c r="M172" s="8">
        <v>0.03</v>
      </c>
      <c r="N172" s="8">
        <v>0.0275</v>
      </c>
      <c r="O172" s="7">
        <v>4051501.34</v>
      </c>
      <c r="P172" s="7">
        <v>101.13</v>
      </c>
      <c r="Q172" s="7">
        <v>0</v>
      </c>
      <c r="R172" s="7">
        <v>4097.28</v>
      </c>
      <c r="S172" s="8">
        <v>0.007</v>
      </c>
      <c r="T172" s="8">
        <v>0.0096</v>
      </c>
      <c r="U172" s="8">
        <v>0.0019</v>
      </c>
    </row>
    <row r="173" spans="2:21" ht="12.75">
      <c r="B173" s="6" t="s">
        <v>368</v>
      </c>
      <c r="C173" s="17">
        <v>1132562</v>
      </c>
      <c r="D173" s="6" t="s">
        <v>119</v>
      </c>
      <c r="E173" s="6"/>
      <c r="F173" s="18">
        <v>512025891</v>
      </c>
      <c r="G173" s="6" t="s">
        <v>287</v>
      </c>
      <c r="H173" s="6" t="s">
        <v>284</v>
      </c>
      <c r="I173" s="6" t="s">
        <v>194</v>
      </c>
      <c r="J173" s="6"/>
      <c r="K173" s="17">
        <v>1.82</v>
      </c>
      <c r="L173" s="6" t="s">
        <v>91</v>
      </c>
      <c r="M173" s="8">
        <v>0.033</v>
      </c>
      <c r="N173" s="8">
        <v>0.0234</v>
      </c>
      <c r="O173" s="7">
        <v>2206841.48</v>
      </c>
      <c r="P173" s="7">
        <v>102.18</v>
      </c>
      <c r="Q173" s="7">
        <v>0</v>
      </c>
      <c r="R173" s="7">
        <v>2254.95</v>
      </c>
      <c r="S173" s="8">
        <v>0.0039</v>
      </c>
      <c r="T173" s="8">
        <v>0.0053</v>
      </c>
      <c r="U173" s="8">
        <v>0.0011</v>
      </c>
    </row>
    <row r="174" spans="2:21" ht="12.75">
      <c r="B174" s="6" t="s">
        <v>369</v>
      </c>
      <c r="C174" s="17">
        <v>5780093</v>
      </c>
      <c r="D174" s="6" t="s">
        <v>119</v>
      </c>
      <c r="E174" s="6"/>
      <c r="F174" s="18">
        <v>520033473</v>
      </c>
      <c r="G174" s="6" t="s">
        <v>370</v>
      </c>
      <c r="H174" s="6" t="s">
        <v>293</v>
      </c>
      <c r="I174" s="6" t="s">
        <v>171</v>
      </c>
      <c r="J174" s="6"/>
      <c r="K174" s="17">
        <v>1.23</v>
      </c>
      <c r="L174" s="6" t="s">
        <v>91</v>
      </c>
      <c r="M174" s="8">
        <v>0.057</v>
      </c>
      <c r="N174" s="8">
        <v>0.0096</v>
      </c>
      <c r="O174" s="7">
        <v>776222.61</v>
      </c>
      <c r="P174" s="7">
        <v>107.28</v>
      </c>
      <c r="Q174" s="7">
        <v>0</v>
      </c>
      <c r="R174" s="7">
        <v>832.73</v>
      </c>
      <c r="S174" s="8">
        <v>0.0079</v>
      </c>
      <c r="T174" s="8">
        <v>0.0019</v>
      </c>
      <c r="U174" s="8">
        <v>0.0004</v>
      </c>
    </row>
    <row r="175" spans="2:21" ht="12.75">
      <c r="B175" s="6" t="s">
        <v>371</v>
      </c>
      <c r="C175" s="17">
        <v>2590362</v>
      </c>
      <c r="D175" s="6" t="s">
        <v>119</v>
      </c>
      <c r="E175" s="6"/>
      <c r="F175" s="18">
        <v>520036658</v>
      </c>
      <c r="G175" s="6" t="s">
        <v>211</v>
      </c>
      <c r="H175" s="6" t="s">
        <v>293</v>
      </c>
      <c r="I175" s="6" t="s">
        <v>171</v>
      </c>
      <c r="J175" s="6"/>
      <c r="K175" s="17">
        <v>2.14</v>
      </c>
      <c r="L175" s="6" t="s">
        <v>91</v>
      </c>
      <c r="M175" s="8">
        <v>0.06</v>
      </c>
      <c r="N175" s="8">
        <v>0.0195</v>
      </c>
      <c r="O175" s="7">
        <v>1957923.2</v>
      </c>
      <c r="P175" s="7">
        <v>110.33</v>
      </c>
      <c r="Q175" s="7">
        <v>0</v>
      </c>
      <c r="R175" s="7">
        <v>2160.18</v>
      </c>
      <c r="S175" s="8">
        <v>0.0036</v>
      </c>
      <c r="T175" s="8">
        <v>0.005</v>
      </c>
      <c r="U175" s="8">
        <v>0.001</v>
      </c>
    </row>
    <row r="176" spans="2:21" ht="12.75">
      <c r="B176" s="6" t="s">
        <v>372</v>
      </c>
      <c r="C176" s="17">
        <v>2590388</v>
      </c>
      <c r="D176" s="6" t="s">
        <v>119</v>
      </c>
      <c r="E176" s="6"/>
      <c r="F176" s="18">
        <v>520036658</v>
      </c>
      <c r="G176" s="6" t="s">
        <v>211</v>
      </c>
      <c r="H176" s="6" t="s">
        <v>293</v>
      </c>
      <c r="I176" s="6" t="s">
        <v>171</v>
      </c>
      <c r="J176" s="6"/>
      <c r="K176" s="17">
        <v>4.05</v>
      </c>
      <c r="L176" s="6" t="s">
        <v>91</v>
      </c>
      <c r="M176" s="8">
        <v>0.059</v>
      </c>
      <c r="N176" s="8">
        <v>0.027</v>
      </c>
      <c r="O176" s="7">
        <v>4660294</v>
      </c>
      <c r="P176" s="7">
        <v>115.07</v>
      </c>
      <c r="Q176" s="7">
        <v>0</v>
      </c>
      <c r="R176" s="7">
        <v>5362.6</v>
      </c>
      <c r="S176" s="8">
        <v>0.0052</v>
      </c>
      <c r="T176" s="8">
        <v>0.0125</v>
      </c>
      <c r="U176" s="8">
        <v>0.0025</v>
      </c>
    </row>
    <row r="177" spans="2:21" ht="12.75">
      <c r="B177" s="6" t="s">
        <v>373</v>
      </c>
      <c r="C177" s="17">
        <v>5430137</v>
      </c>
      <c r="D177" s="6" t="s">
        <v>119</v>
      </c>
      <c r="E177" s="6"/>
      <c r="F177" s="18">
        <v>520040700</v>
      </c>
      <c r="G177" s="6" t="s">
        <v>287</v>
      </c>
      <c r="H177" s="6" t="s">
        <v>293</v>
      </c>
      <c r="I177" s="6" t="s">
        <v>171</v>
      </c>
      <c r="J177" s="6"/>
      <c r="K177" s="17">
        <v>3.23</v>
      </c>
      <c r="L177" s="6" t="s">
        <v>91</v>
      </c>
      <c r="M177" s="8">
        <v>0.0625</v>
      </c>
      <c r="N177" s="8">
        <v>0.0302</v>
      </c>
      <c r="O177" s="7">
        <v>838868.48</v>
      </c>
      <c r="P177" s="7">
        <v>110.5</v>
      </c>
      <c r="Q177" s="7">
        <v>26.21</v>
      </c>
      <c r="R177" s="7">
        <v>953.16</v>
      </c>
      <c r="S177" s="8">
        <v>0.0054</v>
      </c>
      <c r="T177" s="8">
        <v>0.0022</v>
      </c>
      <c r="U177" s="8">
        <v>0.0004</v>
      </c>
    </row>
    <row r="178" spans="2:21" ht="12.75">
      <c r="B178" s="6" t="s">
        <v>374</v>
      </c>
      <c r="C178" s="17">
        <v>1134840</v>
      </c>
      <c r="D178" s="6" t="s">
        <v>119</v>
      </c>
      <c r="E178" s="6"/>
      <c r="F178" s="18">
        <v>510454333</v>
      </c>
      <c r="G178" s="6" t="s">
        <v>287</v>
      </c>
      <c r="H178" s="6" t="s">
        <v>375</v>
      </c>
      <c r="I178" s="6" t="s">
        <v>194</v>
      </c>
      <c r="J178" s="6"/>
      <c r="K178" s="17">
        <v>1.62</v>
      </c>
      <c r="L178" s="6" t="s">
        <v>91</v>
      </c>
      <c r="M178" s="8">
        <v>0.043</v>
      </c>
      <c r="N178" s="8">
        <v>0.0298</v>
      </c>
      <c r="O178" s="7">
        <v>2797396.64</v>
      </c>
      <c r="P178" s="7">
        <v>102.5</v>
      </c>
      <c r="Q178" s="7">
        <v>0</v>
      </c>
      <c r="R178" s="7">
        <v>2867.33</v>
      </c>
      <c r="S178" s="8">
        <v>0.0065</v>
      </c>
      <c r="T178" s="8">
        <v>0.0067</v>
      </c>
      <c r="U178" s="8">
        <v>0.0013</v>
      </c>
    </row>
    <row r="179" spans="2:21" ht="12.75">
      <c r="B179" s="6" t="s">
        <v>376</v>
      </c>
      <c r="C179" s="17">
        <v>6390348</v>
      </c>
      <c r="D179" s="6" t="s">
        <v>119</v>
      </c>
      <c r="E179" s="6"/>
      <c r="F179" s="18">
        <v>520023896</v>
      </c>
      <c r="G179" s="6" t="s">
        <v>273</v>
      </c>
      <c r="H179" s="6" t="s">
        <v>296</v>
      </c>
      <c r="I179" s="6" t="s">
        <v>171</v>
      </c>
      <c r="J179" s="6"/>
      <c r="K179" s="17">
        <v>5.35</v>
      </c>
      <c r="L179" s="6" t="s">
        <v>91</v>
      </c>
      <c r="M179" s="8">
        <v>0.048</v>
      </c>
      <c r="N179" s="8">
        <v>0.0512</v>
      </c>
      <c r="O179" s="7">
        <v>656000</v>
      </c>
      <c r="P179" s="7">
        <v>99.8</v>
      </c>
      <c r="Q179" s="7">
        <v>0</v>
      </c>
      <c r="R179" s="7">
        <v>654.69</v>
      </c>
      <c r="S179" s="8">
        <v>0.0003</v>
      </c>
      <c r="T179" s="8">
        <v>0.0015</v>
      </c>
      <c r="U179" s="8">
        <v>0.0003</v>
      </c>
    </row>
    <row r="180" spans="2:21" ht="12.75">
      <c r="B180" s="6" t="s">
        <v>377</v>
      </c>
      <c r="C180" s="17">
        <v>1138775</v>
      </c>
      <c r="D180" s="6" t="s">
        <v>119</v>
      </c>
      <c r="E180" s="6"/>
      <c r="F180" s="18">
        <v>1328683</v>
      </c>
      <c r="G180" s="6" t="s">
        <v>191</v>
      </c>
      <c r="H180" s="6" t="s">
        <v>375</v>
      </c>
      <c r="I180" s="6" t="s">
        <v>194</v>
      </c>
      <c r="J180" s="6"/>
      <c r="K180" s="17">
        <v>3.8</v>
      </c>
      <c r="L180" s="6" t="s">
        <v>91</v>
      </c>
      <c r="M180" s="8">
        <v>0.052</v>
      </c>
      <c r="N180" s="8">
        <v>0.0342</v>
      </c>
      <c r="O180" s="7">
        <v>2270127.6</v>
      </c>
      <c r="P180" s="7">
        <v>108.06</v>
      </c>
      <c r="Q180" s="7">
        <v>0</v>
      </c>
      <c r="R180" s="7">
        <v>2453.1</v>
      </c>
      <c r="S180" s="8">
        <v>0.0161</v>
      </c>
      <c r="T180" s="8">
        <v>0.0057</v>
      </c>
      <c r="U180" s="8">
        <v>0.0011</v>
      </c>
    </row>
    <row r="181" spans="2:21" ht="12.75">
      <c r="B181" s="6" t="s">
        <v>378</v>
      </c>
      <c r="C181" s="17">
        <v>1135151</v>
      </c>
      <c r="D181" s="6" t="s">
        <v>119</v>
      </c>
      <c r="E181" s="6"/>
      <c r="F181" s="18">
        <v>511396046</v>
      </c>
      <c r="G181" s="6" t="s">
        <v>204</v>
      </c>
      <c r="H181" s="6" t="s">
        <v>298</v>
      </c>
      <c r="I181" s="6"/>
      <c r="J181" s="6"/>
      <c r="K181" s="17">
        <v>3.03</v>
      </c>
      <c r="L181" s="6" t="s">
        <v>91</v>
      </c>
      <c r="M181" s="8">
        <v>0.046</v>
      </c>
      <c r="N181" s="8">
        <v>0.0312</v>
      </c>
      <c r="O181" s="7">
        <v>1666650</v>
      </c>
      <c r="P181" s="7">
        <v>105.73</v>
      </c>
      <c r="Q181" s="7">
        <v>0</v>
      </c>
      <c r="R181" s="7">
        <v>1762.15</v>
      </c>
      <c r="S181" s="8">
        <v>0.0084</v>
      </c>
      <c r="T181" s="8">
        <v>0.0041</v>
      </c>
      <c r="U181" s="8">
        <v>0.0008</v>
      </c>
    </row>
    <row r="182" spans="2:21" ht="12.75">
      <c r="B182" s="6" t="s">
        <v>379</v>
      </c>
      <c r="C182" s="17">
        <v>1139559</v>
      </c>
      <c r="D182" s="6" t="s">
        <v>119</v>
      </c>
      <c r="E182" s="6"/>
      <c r="F182" s="6" t="s">
        <v>380</v>
      </c>
      <c r="G182" s="6" t="s">
        <v>191</v>
      </c>
      <c r="H182" s="6" t="s">
        <v>298</v>
      </c>
      <c r="I182" s="6"/>
      <c r="J182" s="6"/>
      <c r="K182" s="17">
        <v>4.59</v>
      </c>
      <c r="L182" s="6" t="s">
        <v>91</v>
      </c>
      <c r="M182" s="8">
        <v>0.01</v>
      </c>
      <c r="N182" s="8">
        <v>0.0743</v>
      </c>
      <c r="O182" s="7">
        <v>166614.55</v>
      </c>
      <c r="P182" s="7">
        <v>75.38</v>
      </c>
      <c r="Q182" s="7">
        <v>0</v>
      </c>
      <c r="R182" s="7">
        <v>125.59</v>
      </c>
      <c r="S182" s="8">
        <v>0.0006</v>
      </c>
      <c r="T182" s="8">
        <v>0.0003</v>
      </c>
      <c r="U182" s="8">
        <v>0.0001</v>
      </c>
    </row>
    <row r="183" spans="2:21" ht="12.75">
      <c r="B183" s="6" t="s">
        <v>381</v>
      </c>
      <c r="C183" s="17">
        <v>7560154</v>
      </c>
      <c r="D183" s="6" t="s">
        <v>119</v>
      </c>
      <c r="E183" s="6"/>
      <c r="F183" s="18">
        <v>520029315</v>
      </c>
      <c r="G183" s="6" t="s">
        <v>211</v>
      </c>
      <c r="H183" s="6" t="s">
        <v>298</v>
      </c>
      <c r="I183" s="6"/>
      <c r="J183" s="6"/>
      <c r="K183" s="17">
        <v>4.83</v>
      </c>
      <c r="L183" s="6" t="s">
        <v>91</v>
      </c>
      <c r="M183" s="8">
        <v>0.034517</v>
      </c>
      <c r="N183" s="8">
        <v>0.2739</v>
      </c>
      <c r="O183" s="7">
        <v>2106174.02</v>
      </c>
      <c r="P183" s="7">
        <v>35.04</v>
      </c>
      <c r="Q183" s="7">
        <v>0</v>
      </c>
      <c r="R183" s="7">
        <v>738</v>
      </c>
      <c r="S183" s="8">
        <v>0.0036</v>
      </c>
      <c r="T183" s="8">
        <v>0.0017</v>
      </c>
      <c r="U183" s="8">
        <v>0.0003</v>
      </c>
    </row>
    <row r="184" spans="2:21" ht="12.75">
      <c r="B184" s="6" t="s">
        <v>382</v>
      </c>
      <c r="C184" s="17">
        <v>7300148</v>
      </c>
      <c r="D184" s="6" t="s">
        <v>119</v>
      </c>
      <c r="E184" s="6"/>
      <c r="F184" s="18">
        <v>520025586</v>
      </c>
      <c r="G184" s="6" t="s">
        <v>273</v>
      </c>
      <c r="H184" s="6" t="s">
        <v>298</v>
      </c>
      <c r="I184" s="6"/>
      <c r="J184" s="6"/>
      <c r="K184" s="17">
        <v>2.22</v>
      </c>
      <c r="L184" s="6" t="s">
        <v>91</v>
      </c>
      <c r="M184" s="8">
        <v>0.0565</v>
      </c>
      <c r="N184" s="8">
        <v>0.0204</v>
      </c>
      <c r="O184" s="7">
        <v>399996</v>
      </c>
      <c r="P184" s="7">
        <v>109.1</v>
      </c>
      <c r="Q184" s="7">
        <v>0</v>
      </c>
      <c r="R184" s="7">
        <v>436.4</v>
      </c>
      <c r="S184" s="8">
        <v>0.0014</v>
      </c>
      <c r="T184" s="8">
        <v>0.001</v>
      </c>
      <c r="U184" s="8">
        <v>0.0002</v>
      </c>
    </row>
    <row r="185" spans="2:21" ht="12.75">
      <c r="B185" s="13" t="s">
        <v>383</v>
      </c>
      <c r="C185" s="14"/>
      <c r="D185" s="13"/>
      <c r="E185" s="13"/>
      <c r="F185" s="13"/>
      <c r="G185" s="13"/>
      <c r="H185" s="13"/>
      <c r="I185" s="13"/>
      <c r="J185" s="13"/>
      <c r="K185" s="14">
        <v>4.7</v>
      </c>
      <c r="L185" s="13"/>
      <c r="M185" s="20"/>
      <c r="N185" s="16">
        <v>0.0578</v>
      </c>
      <c r="O185" s="15">
        <v>21775958.69</v>
      </c>
      <c r="R185" s="15">
        <v>20876.67</v>
      </c>
      <c r="T185" s="16">
        <v>0.0487</v>
      </c>
      <c r="U185" s="16">
        <v>0.0097</v>
      </c>
    </row>
    <row r="186" spans="2:21" ht="12.75">
      <c r="B186" s="6" t="s">
        <v>384</v>
      </c>
      <c r="C186" s="17">
        <v>1142371</v>
      </c>
      <c r="D186" s="6" t="s">
        <v>119</v>
      </c>
      <c r="E186" s="6"/>
      <c r="F186" s="18">
        <v>1702</v>
      </c>
      <c r="G186" s="6" t="s">
        <v>257</v>
      </c>
      <c r="H186" s="6" t="s">
        <v>224</v>
      </c>
      <c r="I186" s="6" t="s">
        <v>171</v>
      </c>
      <c r="J186" s="6"/>
      <c r="K186" s="17">
        <v>4.34</v>
      </c>
      <c r="L186" s="6" t="s">
        <v>91</v>
      </c>
      <c r="M186" s="8">
        <v>0.0383</v>
      </c>
      <c r="N186" s="8">
        <v>0.0529</v>
      </c>
      <c r="O186" s="7">
        <v>4000000</v>
      </c>
      <c r="P186" s="7">
        <v>95.16</v>
      </c>
      <c r="Q186" s="7">
        <v>0</v>
      </c>
      <c r="R186" s="7">
        <v>3806.4</v>
      </c>
      <c r="S186" s="8">
        <v>0.0082</v>
      </c>
      <c r="T186" s="8">
        <v>0.0089</v>
      </c>
      <c r="U186" s="8">
        <v>0.0018</v>
      </c>
    </row>
    <row r="187" spans="2:21" ht="12.75">
      <c r="B187" s="6" t="s">
        <v>385</v>
      </c>
      <c r="C187" s="17">
        <v>1143023</v>
      </c>
      <c r="D187" s="6" t="s">
        <v>119</v>
      </c>
      <c r="E187" s="6"/>
      <c r="F187" s="18">
        <v>513623314</v>
      </c>
      <c r="G187" s="6" t="s">
        <v>191</v>
      </c>
      <c r="H187" s="6" t="s">
        <v>253</v>
      </c>
      <c r="I187" s="6" t="s">
        <v>194</v>
      </c>
      <c r="J187" s="6"/>
      <c r="K187" s="17">
        <v>6.24</v>
      </c>
      <c r="L187" s="6" t="s">
        <v>91</v>
      </c>
      <c r="M187" s="8">
        <v>0.0378</v>
      </c>
      <c r="N187" s="8">
        <v>0.0474</v>
      </c>
      <c r="O187" s="7">
        <v>1371202.69</v>
      </c>
      <c r="P187" s="7">
        <v>98.15</v>
      </c>
      <c r="Q187" s="7">
        <v>0</v>
      </c>
      <c r="R187" s="7">
        <v>1345.84</v>
      </c>
      <c r="S187" s="8">
        <v>0.0058</v>
      </c>
      <c r="T187" s="8">
        <v>0.0031</v>
      </c>
      <c r="U187" s="8">
        <v>0.0006</v>
      </c>
    </row>
    <row r="188" spans="2:21" ht="12.75">
      <c r="B188" s="6" t="s">
        <v>386</v>
      </c>
      <c r="C188" s="17">
        <v>1143155</v>
      </c>
      <c r="D188" s="6" t="s">
        <v>119</v>
      </c>
      <c r="E188" s="6"/>
      <c r="F188" s="18">
        <v>1720</v>
      </c>
      <c r="G188" s="6" t="s">
        <v>257</v>
      </c>
      <c r="H188" s="6" t="s">
        <v>261</v>
      </c>
      <c r="I188" s="6" t="s">
        <v>171</v>
      </c>
      <c r="J188" s="6"/>
      <c r="K188" s="17">
        <v>3.93</v>
      </c>
      <c r="L188" s="6" t="s">
        <v>91</v>
      </c>
      <c r="M188" s="8">
        <v>0.0505</v>
      </c>
      <c r="N188" s="8">
        <v>0.0657</v>
      </c>
      <c r="O188" s="7">
        <v>1619775</v>
      </c>
      <c r="P188" s="7">
        <v>98.48</v>
      </c>
      <c r="Q188" s="7">
        <v>0</v>
      </c>
      <c r="R188" s="7">
        <v>1595.15</v>
      </c>
      <c r="S188" s="8">
        <v>0.0039</v>
      </c>
      <c r="T188" s="8">
        <v>0.0037</v>
      </c>
      <c r="U188" s="8">
        <v>0.0007</v>
      </c>
    </row>
    <row r="189" spans="2:21" ht="12.75">
      <c r="B189" s="6" t="s">
        <v>387</v>
      </c>
      <c r="C189" s="17">
        <v>1141332</v>
      </c>
      <c r="D189" s="6" t="s">
        <v>119</v>
      </c>
      <c r="E189" s="6"/>
      <c r="F189" s="18">
        <v>550258438</v>
      </c>
      <c r="G189" s="6" t="s">
        <v>304</v>
      </c>
      <c r="H189" s="6" t="s">
        <v>253</v>
      </c>
      <c r="I189" s="6" t="s">
        <v>194</v>
      </c>
      <c r="J189" s="6"/>
      <c r="K189" s="17">
        <v>5.76</v>
      </c>
      <c r="L189" s="6" t="s">
        <v>91</v>
      </c>
      <c r="M189" s="8">
        <v>0.0469</v>
      </c>
      <c r="N189" s="8">
        <v>0.0588</v>
      </c>
      <c r="O189" s="7">
        <v>3000000</v>
      </c>
      <c r="P189" s="7">
        <v>94.05</v>
      </c>
      <c r="Q189" s="7">
        <v>0</v>
      </c>
      <c r="R189" s="7">
        <v>2821.5</v>
      </c>
      <c r="S189" s="8">
        <v>0.0013</v>
      </c>
      <c r="T189" s="8">
        <v>0.0066</v>
      </c>
      <c r="U189" s="8">
        <v>0.0013</v>
      </c>
    </row>
    <row r="190" spans="2:21" ht="12.75">
      <c r="B190" s="6" t="s">
        <v>388</v>
      </c>
      <c r="C190" s="17">
        <v>1143593</v>
      </c>
      <c r="D190" s="6" t="s">
        <v>119</v>
      </c>
      <c r="E190" s="6"/>
      <c r="F190" s="18">
        <v>550258438</v>
      </c>
      <c r="G190" s="6" t="s">
        <v>304</v>
      </c>
      <c r="H190" s="6" t="s">
        <v>253</v>
      </c>
      <c r="I190" s="6" t="s">
        <v>194</v>
      </c>
      <c r="J190" s="6"/>
      <c r="K190" s="17">
        <v>5.79</v>
      </c>
      <c r="L190" s="6" t="s">
        <v>91</v>
      </c>
      <c r="M190" s="8">
        <v>0.0469</v>
      </c>
      <c r="N190" s="8">
        <v>0.0598</v>
      </c>
      <c r="O190" s="7">
        <v>2050000</v>
      </c>
      <c r="P190" s="7">
        <v>95.01</v>
      </c>
      <c r="Q190" s="7">
        <v>0</v>
      </c>
      <c r="R190" s="7">
        <v>1947.7</v>
      </c>
      <c r="S190" s="8">
        <v>0.0011</v>
      </c>
      <c r="T190" s="8">
        <v>0.0045</v>
      </c>
      <c r="U190" s="8">
        <v>0.0009</v>
      </c>
    </row>
    <row r="191" spans="2:21" ht="12.75">
      <c r="B191" s="6" t="s">
        <v>389</v>
      </c>
      <c r="C191" s="17">
        <v>1140417</v>
      </c>
      <c r="D191" s="6" t="s">
        <v>119</v>
      </c>
      <c r="E191" s="6"/>
      <c r="F191" s="18">
        <v>510119068</v>
      </c>
      <c r="G191" s="6" t="s">
        <v>260</v>
      </c>
      <c r="H191" s="6" t="s">
        <v>270</v>
      </c>
      <c r="I191" s="6" t="s">
        <v>171</v>
      </c>
      <c r="J191" s="6"/>
      <c r="K191" s="17">
        <v>5.11</v>
      </c>
      <c r="L191" s="6" t="s">
        <v>91</v>
      </c>
      <c r="M191" s="8">
        <v>0.039</v>
      </c>
      <c r="N191" s="8">
        <v>0.0476</v>
      </c>
      <c r="O191" s="7">
        <v>694000</v>
      </c>
      <c r="P191" s="7">
        <v>93.17</v>
      </c>
      <c r="Q191" s="7">
        <v>0</v>
      </c>
      <c r="R191" s="7">
        <v>646.6</v>
      </c>
      <c r="S191" s="8">
        <v>0.0035</v>
      </c>
      <c r="T191" s="8">
        <v>0.0015</v>
      </c>
      <c r="U191" s="8">
        <v>0.0003</v>
      </c>
    </row>
    <row r="192" spans="2:21" ht="12.75">
      <c r="B192" s="6" t="s">
        <v>390</v>
      </c>
      <c r="C192" s="17">
        <v>5760244</v>
      </c>
      <c r="D192" s="6" t="s">
        <v>119</v>
      </c>
      <c r="E192" s="6"/>
      <c r="F192" s="18">
        <v>520028010</v>
      </c>
      <c r="G192" s="6" t="s">
        <v>273</v>
      </c>
      <c r="H192" s="6" t="s">
        <v>270</v>
      </c>
      <c r="I192" s="6" t="s">
        <v>171</v>
      </c>
      <c r="J192" s="6"/>
      <c r="K192" s="17">
        <v>3.72</v>
      </c>
      <c r="L192" s="6" t="s">
        <v>91</v>
      </c>
      <c r="M192" s="8">
        <v>0.0545</v>
      </c>
      <c r="N192" s="8">
        <v>0.0512</v>
      </c>
      <c r="O192" s="7">
        <v>1045481</v>
      </c>
      <c r="P192" s="7">
        <v>94.05</v>
      </c>
      <c r="Q192" s="7">
        <v>2.39</v>
      </c>
      <c r="R192" s="7">
        <v>985.66</v>
      </c>
      <c r="S192" s="8">
        <v>0.0008</v>
      </c>
      <c r="T192" s="8">
        <v>0.0023</v>
      </c>
      <c r="U192" s="8">
        <v>0.0005</v>
      </c>
    </row>
    <row r="193" spans="2:21" ht="12.75">
      <c r="B193" s="6" t="s">
        <v>391</v>
      </c>
      <c r="C193" s="17">
        <v>2590396</v>
      </c>
      <c r="D193" s="6" t="s">
        <v>119</v>
      </c>
      <c r="E193" s="6"/>
      <c r="F193" s="18">
        <v>520036658</v>
      </c>
      <c r="G193" s="6" t="s">
        <v>211</v>
      </c>
      <c r="H193" s="6" t="s">
        <v>293</v>
      </c>
      <c r="I193" s="6" t="s">
        <v>171</v>
      </c>
      <c r="J193" s="6"/>
      <c r="K193" s="17">
        <v>3.6</v>
      </c>
      <c r="L193" s="6" t="s">
        <v>91</v>
      </c>
      <c r="M193" s="8">
        <v>0.067</v>
      </c>
      <c r="N193" s="8">
        <v>0.0505</v>
      </c>
      <c r="O193" s="7">
        <v>1860000</v>
      </c>
      <c r="P193" s="7">
        <v>97.81</v>
      </c>
      <c r="Q193" s="7">
        <v>0</v>
      </c>
      <c r="R193" s="7">
        <v>1819.27</v>
      </c>
      <c r="S193" s="8">
        <v>0.0015</v>
      </c>
      <c r="T193" s="8">
        <v>0.0042</v>
      </c>
      <c r="U193" s="8">
        <v>0.0008</v>
      </c>
    </row>
    <row r="194" spans="2:21" ht="12.75">
      <c r="B194" s="6" t="s">
        <v>392</v>
      </c>
      <c r="C194" s="17">
        <v>2590461</v>
      </c>
      <c r="D194" s="6" t="s">
        <v>119</v>
      </c>
      <c r="E194" s="6"/>
      <c r="F194" s="18">
        <v>520036658</v>
      </c>
      <c r="G194" s="6" t="s">
        <v>211</v>
      </c>
      <c r="H194" s="6" t="s">
        <v>293</v>
      </c>
      <c r="I194" s="6" t="s">
        <v>171</v>
      </c>
      <c r="J194" s="6"/>
      <c r="K194" s="17">
        <v>4.68</v>
      </c>
      <c r="L194" s="6" t="s">
        <v>91</v>
      </c>
      <c r="M194" s="8">
        <v>0.047</v>
      </c>
      <c r="N194" s="8">
        <v>0.0527</v>
      </c>
      <c r="O194" s="7">
        <v>2437500</v>
      </c>
      <c r="P194" s="7">
        <v>94.06</v>
      </c>
      <c r="Q194" s="7">
        <v>117.25</v>
      </c>
      <c r="R194" s="7">
        <v>2409.96</v>
      </c>
      <c r="S194" s="8">
        <v>0.0031</v>
      </c>
      <c r="T194" s="8">
        <v>0.0056</v>
      </c>
      <c r="U194" s="8">
        <v>0.0011</v>
      </c>
    </row>
    <row r="195" spans="2:21" ht="12.75">
      <c r="B195" s="6" t="s">
        <v>393</v>
      </c>
      <c r="C195" s="17">
        <v>1141365</v>
      </c>
      <c r="D195" s="6" t="s">
        <v>119</v>
      </c>
      <c r="E195" s="6"/>
      <c r="F195" s="18">
        <v>1687</v>
      </c>
      <c r="G195" s="6" t="s">
        <v>304</v>
      </c>
      <c r="H195" s="6" t="s">
        <v>293</v>
      </c>
      <c r="I195" s="6" t="s">
        <v>171</v>
      </c>
      <c r="J195" s="6"/>
      <c r="K195" s="17">
        <v>2.89</v>
      </c>
      <c r="L195" s="6" t="s">
        <v>91</v>
      </c>
      <c r="M195" s="8">
        <v>0.0775</v>
      </c>
      <c r="N195" s="8">
        <v>0.0714</v>
      </c>
      <c r="O195" s="7">
        <v>87000</v>
      </c>
      <c r="P195" s="7">
        <v>102.8</v>
      </c>
      <c r="Q195" s="7">
        <v>0</v>
      </c>
      <c r="R195" s="7">
        <v>89.44</v>
      </c>
      <c r="S195" s="8">
        <v>0.0006</v>
      </c>
      <c r="T195" s="8">
        <v>0.0002</v>
      </c>
      <c r="U195" s="8">
        <v>0</v>
      </c>
    </row>
    <row r="196" spans="2:21" ht="12.75">
      <c r="B196" s="6" t="s">
        <v>394</v>
      </c>
      <c r="C196" s="17">
        <v>1141373</v>
      </c>
      <c r="D196" s="6" t="s">
        <v>119</v>
      </c>
      <c r="E196" s="6"/>
      <c r="F196" s="18">
        <v>1687</v>
      </c>
      <c r="G196" s="6" t="s">
        <v>304</v>
      </c>
      <c r="H196" s="6" t="s">
        <v>293</v>
      </c>
      <c r="I196" s="6" t="s">
        <v>171</v>
      </c>
      <c r="J196" s="6"/>
      <c r="K196" s="17">
        <v>2.98</v>
      </c>
      <c r="L196" s="6" t="s">
        <v>91</v>
      </c>
      <c r="M196" s="8">
        <v>0.0775</v>
      </c>
      <c r="N196" s="8">
        <v>0.0764</v>
      </c>
      <c r="O196" s="7">
        <v>913000</v>
      </c>
      <c r="P196" s="7">
        <v>100.8</v>
      </c>
      <c r="Q196" s="7">
        <v>0</v>
      </c>
      <c r="R196" s="7">
        <v>920.3</v>
      </c>
      <c r="S196" s="8">
        <v>0.0016</v>
      </c>
      <c r="T196" s="8">
        <v>0.0021</v>
      </c>
      <c r="U196" s="8">
        <v>0.0004</v>
      </c>
    </row>
    <row r="197" spans="2:21" ht="12.75">
      <c r="B197" s="6" t="s">
        <v>395</v>
      </c>
      <c r="C197" s="17">
        <v>1139922</v>
      </c>
      <c r="D197" s="6" t="s">
        <v>119</v>
      </c>
      <c r="E197" s="6"/>
      <c r="F197" s="18">
        <v>511396046</v>
      </c>
      <c r="G197" s="6" t="s">
        <v>204</v>
      </c>
      <c r="H197" s="6" t="s">
        <v>298</v>
      </c>
      <c r="I197" s="6"/>
      <c r="J197" s="6"/>
      <c r="K197" s="17">
        <v>4.92</v>
      </c>
      <c r="L197" s="6" t="s">
        <v>91</v>
      </c>
      <c r="M197" s="8">
        <v>0.0595</v>
      </c>
      <c r="N197" s="8">
        <v>0.0703</v>
      </c>
      <c r="O197" s="7">
        <v>2000000</v>
      </c>
      <c r="P197" s="7">
        <v>89.19</v>
      </c>
      <c r="Q197" s="7">
        <v>0</v>
      </c>
      <c r="R197" s="7">
        <v>1783.8</v>
      </c>
      <c r="S197" s="8">
        <v>0.002</v>
      </c>
      <c r="T197" s="8">
        <v>0.0042</v>
      </c>
      <c r="U197" s="8">
        <v>0.0008</v>
      </c>
    </row>
    <row r="198" spans="2:21" ht="12.75">
      <c r="B198" s="6" t="s">
        <v>396</v>
      </c>
      <c r="C198" s="17">
        <v>1142488</v>
      </c>
      <c r="D198" s="6" t="s">
        <v>119</v>
      </c>
      <c r="E198" s="6"/>
      <c r="F198" s="18">
        <v>515060044</v>
      </c>
      <c r="G198" s="6" t="s">
        <v>304</v>
      </c>
      <c r="H198" s="6" t="s">
        <v>298</v>
      </c>
      <c r="I198" s="6"/>
      <c r="J198" s="6"/>
      <c r="K198" s="17">
        <v>4.03</v>
      </c>
      <c r="L198" s="6" t="s">
        <v>91</v>
      </c>
      <c r="M198" s="8">
        <v>0.03</v>
      </c>
      <c r="N198" s="8">
        <v>0.0734</v>
      </c>
      <c r="O198" s="7">
        <v>698000</v>
      </c>
      <c r="P198" s="7">
        <v>101.01</v>
      </c>
      <c r="Q198" s="7">
        <v>0</v>
      </c>
      <c r="R198" s="7">
        <v>705.05</v>
      </c>
      <c r="S198" s="8">
        <v>0.0011</v>
      </c>
      <c r="T198" s="8">
        <v>0.0016</v>
      </c>
      <c r="U198" s="8">
        <v>0.0003</v>
      </c>
    </row>
    <row r="199" spans="2:21" ht="12.75">
      <c r="B199" s="13" t="s">
        <v>397</v>
      </c>
      <c r="C199" s="14"/>
      <c r="D199" s="13"/>
      <c r="E199" s="13"/>
      <c r="F199" s="13"/>
      <c r="G199" s="13"/>
      <c r="H199" s="13"/>
      <c r="I199" s="13"/>
      <c r="J199" s="13"/>
      <c r="L199" s="13"/>
      <c r="M199" s="20"/>
      <c r="O199" s="15">
        <v>0</v>
      </c>
      <c r="R199" s="15">
        <v>0</v>
      </c>
      <c r="T199" s="16">
        <v>0</v>
      </c>
      <c r="U199" s="16">
        <v>0</v>
      </c>
    </row>
    <row r="200" spans="2:21" ht="12.75">
      <c r="B200" s="3" t="s">
        <v>398</v>
      </c>
      <c r="C200" s="12"/>
      <c r="D200" s="3"/>
      <c r="E200" s="3"/>
      <c r="F200" s="3"/>
      <c r="G200" s="3"/>
      <c r="H200" s="3"/>
      <c r="I200" s="3"/>
      <c r="J200" s="3"/>
      <c r="K200" s="12">
        <v>5.31</v>
      </c>
      <c r="L200" s="3"/>
      <c r="M200" s="20"/>
      <c r="N200" s="10">
        <v>0.0448</v>
      </c>
      <c r="O200" s="9">
        <v>21822330</v>
      </c>
      <c r="R200" s="9">
        <v>58366.67</v>
      </c>
      <c r="T200" s="10">
        <v>0.1363</v>
      </c>
      <c r="U200" s="10">
        <v>0.0272</v>
      </c>
    </row>
    <row r="201" spans="2:21" ht="12.75">
      <c r="B201" s="13" t="s">
        <v>399</v>
      </c>
      <c r="C201" s="14"/>
      <c r="D201" s="13"/>
      <c r="E201" s="13"/>
      <c r="F201" s="13"/>
      <c r="G201" s="13"/>
      <c r="H201" s="13"/>
      <c r="I201" s="13"/>
      <c r="J201" s="13"/>
      <c r="K201" s="14">
        <v>6.85</v>
      </c>
      <c r="L201" s="13"/>
      <c r="M201" s="20"/>
      <c r="N201" s="16">
        <v>0.0425</v>
      </c>
      <c r="O201" s="15">
        <v>1076330</v>
      </c>
      <c r="R201" s="15">
        <v>4526.5</v>
      </c>
      <c r="T201" s="16">
        <v>0.0106</v>
      </c>
      <c r="U201" s="16">
        <v>0.0021</v>
      </c>
    </row>
    <row r="202" spans="2:21" ht="12.75">
      <c r="B202" s="6" t="s">
        <v>400</v>
      </c>
      <c r="C202" s="17" t="s">
        <v>401</v>
      </c>
      <c r="D202" s="6" t="s">
        <v>154</v>
      </c>
      <c r="E202" s="6" t="s">
        <v>1409</v>
      </c>
      <c r="F202" s="6"/>
      <c r="G202" s="6" t="s">
        <v>154</v>
      </c>
      <c r="H202" s="6" t="s">
        <v>402</v>
      </c>
      <c r="I202" s="6" t="s">
        <v>148</v>
      </c>
      <c r="J202" s="6"/>
      <c r="K202" s="17">
        <v>7.24</v>
      </c>
      <c r="L202" s="6" t="s">
        <v>43</v>
      </c>
      <c r="M202" s="8">
        <v>0.0775</v>
      </c>
      <c r="N202" s="8">
        <v>0.0417</v>
      </c>
      <c r="O202" s="7">
        <v>740000</v>
      </c>
      <c r="P202" s="7">
        <v>127.79</v>
      </c>
      <c r="Q202" s="7">
        <v>0</v>
      </c>
      <c r="R202" s="7">
        <v>3323.05</v>
      </c>
      <c r="S202" s="8">
        <v>0.0025</v>
      </c>
      <c r="T202" s="8">
        <v>0.0078</v>
      </c>
      <c r="U202" s="8">
        <v>0.0016</v>
      </c>
    </row>
    <row r="203" spans="2:21" ht="12.75">
      <c r="B203" s="6" t="s">
        <v>403</v>
      </c>
      <c r="C203" s="17" t="s">
        <v>404</v>
      </c>
      <c r="D203" s="6" t="s">
        <v>146</v>
      </c>
      <c r="E203" s="6" t="s">
        <v>1409</v>
      </c>
      <c r="F203" s="6"/>
      <c r="G203" s="6" t="s">
        <v>405</v>
      </c>
      <c r="H203" s="6" t="s">
        <v>406</v>
      </c>
      <c r="I203" s="6" t="s">
        <v>148</v>
      </c>
      <c r="J203" s="6"/>
      <c r="K203" s="17">
        <v>5.76</v>
      </c>
      <c r="L203" s="6" t="s">
        <v>43</v>
      </c>
      <c r="M203" s="8">
        <v>0.045</v>
      </c>
      <c r="N203" s="8">
        <v>0.0448</v>
      </c>
      <c r="O203" s="7">
        <v>336330</v>
      </c>
      <c r="P203" s="7">
        <v>101.83</v>
      </c>
      <c r="Q203" s="7">
        <v>0</v>
      </c>
      <c r="R203" s="7">
        <v>1203.45</v>
      </c>
      <c r="S203" s="8">
        <v>0.0004</v>
      </c>
      <c r="T203" s="8">
        <v>0.0028</v>
      </c>
      <c r="U203" s="8">
        <v>0.0006</v>
      </c>
    </row>
    <row r="204" spans="2:21" ht="12.75">
      <c r="B204" s="13" t="s">
        <v>407</v>
      </c>
      <c r="C204" s="14"/>
      <c r="D204" s="13"/>
      <c r="E204" s="13"/>
      <c r="F204" s="13"/>
      <c r="G204" s="13"/>
      <c r="H204" s="13"/>
      <c r="I204" s="13"/>
      <c r="J204" s="13"/>
      <c r="K204" s="14">
        <v>5.18</v>
      </c>
      <c r="L204" s="13"/>
      <c r="M204" s="20"/>
      <c r="N204" s="16">
        <v>0.045</v>
      </c>
      <c r="O204" s="15">
        <v>20746000</v>
      </c>
      <c r="R204" s="15">
        <v>53840.17</v>
      </c>
      <c r="T204" s="16">
        <v>0.1257</v>
      </c>
      <c r="U204" s="16">
        <v>0.0251</v>
      </c>
    </row>
    <row r="205" spans="2:21" ht="12.75">
      <c r="B205" s="6" t="s">
        <v>408</v>
      </c>
      <c r="C205" s="17" t="s">
        <v>409</v>
      </c>
      <c r="D205" s="6" t="s">
        <v>410</v>
      </c>
      <c r="E205" s="6" t="s">
        <v>1409</v>
      </c>
      <c r="F205" s="6"/>
      <c r="G205" s="6" t="s">
        <v>411</v>
      </c>
      <c r="H205" s="6" t="s">
        <v>412</v>
      </c>
      <c r="I205" s="6" t="s">
        <v>148</v>
      </c>
      <c r="J205" s="6"/>
      <c r="K205" s="17">
        <v>1.72</v>
      </c>
      <c r="L205" s="6" t="s">
        <v>43</v>
      </c>
      <c r="M205" s="8">
        <v>0.051</v>
      </c>
      <c r="N205" s="8">
        <v>0.03</v>
      </c>
      <c r="O205" s="7">
        <v>190000</v>
      </c>
      <c r="P205" s="7">
        <v>104.74</v>
      </c>
      <c r="Q205" s="7">
        <v>0</v>
      </c>
      <c r="R205" s="7">
        <v>699.28</v>
      </c>
      <c r="S205" s="8">
        <v>0.0002</v>
      </c>
      <c r="T205" s="8">
        <v>0.0016</v>
      </c>
      <c r="U205" s="8">
        <v>0.0003</v>
      </c>
    </row>
    <row r="206" spans="2:21" ht="12.75">
      <c r="B206" s="6" t="s">
        <v>413</v>
      </c>
      <c r="C206" s="17" t="s">
        <v>414</v>
      </c>
      <c r="D206" s="6" t="s">
        <v>415</v>
      </c>
      <c r="E206" s="6" t="s">
        <v>1409</v>
      </c>
      <c r="F206" s="6"/>
      <c r="G206" s="6" t="s">
        <v>287</v>
      </c>
      <c r="H206" s="6" t="s">
        <v>412</v>
      </c>
      <c r="I206" s="6" t="s">
        <v>161</v>
      </c>
      <c r="J206" s="6"/>
      <c r="K206" s="17">
        <v>2.13</v>
      </c>
      <c r="L206" s="6" t="s">
        <v>43</v>
      </c>
      <c r="M206" s="8">
        <v>0.05125</v>
      </c>
      <c r="N206" s="8">
        <v>0.0317</v>
      </c>
      <c r="O206" s="7">
        <v>104000</v>
      </c>
      <c r="P206" s="7">
        <v>105.53</v>
      </c>
      <c r="Q206" s="7">
        <v>0</v>
      </c>
      <c r="R206" s="7">
        <v>385.68</v>
      </c>
      <c r="S206" s="8">
        <v>0.0001</v>
      </c>
      <c r="T206" s="8">
        <v>0.0009</v>
      </c>
      <c r="U206" s="8">
        <v>0.0002</v>
      </c>
    </row>
    <row r="207" spans="2:21" ht="12.75">
      <c r="B207" s="6" t="s">
        <v>416</v>
      </c>
      <c r="C207" s="17" t="s">
        <v>417</v>
      </c>
      <c r="D207" s="6" t="s">
        <v>154</v>
      </c>
      <c r="E207" s="6" t="s">
        <v>1409</v>
      </c>
      <c r="F207" s="6"/>
      <c r="G207" s="6" t="s">
        <v>418</v>
      </c>
      <c r="H207" s="6" t="s">
        <v>419</v>
      </c>
      <c r="I207" s="6" t="s">
        <v>148</v>
      </c>
      <c r="J207" s="6"/>
      <c r="K207" s="17">
        <v>4.5</v>
      </c>
      <c r="L207" s="6" t="s">
        <v>43</v>
      </c>
      <c r="M207" s="8">
        <v>0.033</v>
      </c>
      <c r="N207" s="8">
        <v>0.0329</v>
      </c>
      <c r="O207" s="7">
        <v>60000</v>
      </c>
      <c r="P207" s="7">
        <v>100.68</v>
      </c>
      <c r="Q207" s="7">
        <v>0</v>
      </c>
      <c r="R207" s="7">
        <v>212.27</v>
      </c>
      <c r="S207" s="8">
        <v>0</v>
      </c>
      <c r="T207" s="8">
        <v>0.0005</v>
      </c>
      <c r="U207" s="8">
        <v>0.0001</v>
      </c>
    </row>
    <row r="208" spans="2:21" ht="12.75">
      <c r="B208" s="6" t="s">
        <v>420</v>
      </c>
      <c r="C208" s="17" t="s">
        <v>421</v>
      </c>
      <c r="D208" s="6" t="s">
        <v>146</v>
      </c>
      <c r="E208" s="6" t="s">
        <v>1409</v>
      </c>
      <c r="F208" s="6"/>
      <c r="G208" s="6" t="s">
        <v>422</v>
      </c>
      <c r="H208" s="6" t="s">
        <v>419</v>
      </c>
      <c r="I208" s="6" t="s">
        <v>148</v>
      </c>
      <c r="J208" s="6"/>
      <c r="K208" s="17">
        <v>1.08</v>
      </c>
      <c r="L208" s="6" t="s">
        <v>43</v>
      </c>
      <c r="M208" s="8">
        <v>0.0745</v>
      </c>
      <c r="N208" s="8">
        <v>0.0299</v>
      </c>
      <c r="O208" s="7">
        <v>42000</v>
      </c>
      <c r="P208" s="7">
        <v>107.69</v>
      </c>
      <c r="Q208" s="7">
        <v>0</v>
      </c>
      <c r="R208" s="7">
        <v>158.94</v>
      </c>
      <c r="S208" s="8">
        <v>0.0001</v>
      </c>
      <c r="T208" s="8">
        <v>0.0004</v>
      </c>
      <c r="U208" s="8">
        <v>0.0001</v>
      </c>
    </row>
    <row r="209" spans="2:21" ht="12.75">
      <c r="B209" s="6" t="s">
        <v>423</v>
      </c>
      <c r="C209" s="17" t="s">
        <v>424</v>
      </c>
      <c r="D209" s="6" t="s">
        <v>154</v>
      </c>
      <c r="E209" s="6" t="s">
        <v>1409</v>
      </c>
      <c r="F209" s="6"/>
      <c r="G209" s="6" t="s">
        <v>425</v>
      </c>
      <c r="H209" s="6" t="s">
        <v>419</v>
      </c>
      <c r="I209" s="6" t="s">
        <v>148</v>
      </c>
      <c r="J209" s="6"/>
      <c r="K209" s="17">
        <v>4.01</v>
      </c>
      <c r="L209" s="6" t="s">
        <v>58</v>
      </c>
      <c r="M209" s="8">
        <v>0.0645</v>
      </c>
      <c r="N209" s="8">
        <v>0.0839</v>
      </c>
      <c r="O209" s="7">
        <v>6300000</v>
      </c>
      <c r="P209" s="7">
        <v>95.23</v>
      </c>
      <c r="Q209" s="7">
        <v>0</v>
      </c>
      <c r="R209" s="7">
        <v>1155.52</v>
      </c>
      <c r="S209" s="8">
        <v>0.0003</v>
      </c>
      <c r="T209" s="8">
        <v>0.0027</v>
      </c>
      <c r="U209" s="8">
        <v>0.0005</v>
      </c>
    </row>
    <row r="210" spans="2:21" ht="12.75">
      <c r="B210" s="6" t="s">
        <v>426</v>
      </c>
      <c r="C210" s="17" t="s">
        <v>427</v>
      </c>
      <c r="D210" s="6" t="s">
        <v>146</v>
      </c>
      <c r="E210" s="6" t="s">
        <v>1409</v>
      </c>
      <c r="F210" s="6"/>
      <c r="G210" s="6" t="s">
        <v>411</v>
      </c>
      <c r="H210" s="6" t="s">
        <v>419</v>
      </c>
      <c r="I210" s="6" t="s">
        <v>148</v>
      </c>
      <c r="J210" s="6"/>
      <c r="K210" s="17">
        <v>0.62</v>
      </c>
      <c r="L210" s="6" t="s">
        <v>43</v>
      </c>
      <c r="M210" s="8">
        <v>0.055</v>
      </c>
      <c r="N210" s="8">
        <v>0.0267</v>
      </c>
      <c r="O210" s="7">
        <v>49000</v>
      </c>
      <c r="P210" s="7">
        <v>103.79</v>
      </c>
      <c r="Q210" s="7">
        <v>0</v>
      </c>
      <c r="R210" s="7">
        <v>178.71</v>
      </c>
      <c r="S210" s="8">
        <v>0.0002</v>
      </c>
      <c r="T210" s="8">
        <v>0.0004</v>
      </c>
      <c r="U210" s="8">
        <v>0.0001</v>
      </c>
    </row>
    <row r="211" spans="2:21" ht="12.75">
      <c r="B211" s="6" t="s">
        <v>428</v>
      </c>
      <c r="C211" s="17" t="s">
        <v>429</v>
      </c>
      <c r="D211" s="6" t="s">
        <v>159</v>
      </c>
      <c r="E211" s="6" t="s">
        <v>1409</v>
      </c>
      <c r="F211" s="6"/>
      <c r="G211" s="6" t="s">
        <v>422</v>
      </c>
      <c r="H211" s="6" t="s">
        <v>419</v>
      </c>
      <c r="I211" s="6" t="s">
        <v>148</v>
      </c>
      <c r="J211" s="6"/>
      <c r="K211" s="17">
        <v>3</v>
      </c>
      <c r="L211" s="6" t="s">
        <v>43</v>
      </c>
      <c r="M211" s="8">
        <v>0.0725</v>
      </c>
      <c r="N211" s="8">
        <v>0.0393</v>
      </c>
      <c r="O211" s="7">
        <v>320000</v>
      </c>
      <c r="P211" s="7">
        <v>111.63</v>
      </c>
      <c r="Q211" s="7">
        <v>0</v>
      </c>
      <c r="R211" s="7">
        <v>1255.27</v>
      </c>
      <c r="S211" s="8">
        <v>0.0002</v>
      </c>
      <c r="T211" s="8">
        <v>0.0029</v>
      </c>
      <c r="U211" s="8">
        <v>0.0006</v>
      </c>
    </row>
    <row r="212" spans="2:21" ht="12.75">
      <c r="B212" s="6" t="s">
        <v>430</v>
      </c>
      <c r="C212" s="17" t="s">
        <v>431</v>
      </c>
      <c r="D212" s="6" t="s">
        <v>154</v>
      </c>
      <c r="E212" s="6" t="s">
        <v>1409</v>
      </c>
      <c r="F212" s="6"/>
      <c r="G212" s="6" t="s">
        <v>432</v>
      </c>
      <c r="H212" s="6" t="s">
        <v>433</v>
      </c>
      <c r="I212" s="6" t="s">
        <v>434</v>
      </c>
      <c r="J212" s="6"/>
      <c r="K212" s="17">
        <v>1.02</v>
      </c>
      <c r="L212" s="6" t="s">
        <v>43</v>
      </c>
      <c r="M212" s="8">
        <v>0.063</v>
      </c>
      <c r="N212" s="8">
        <v>0.0269</v>
      </c>
      <c r="O212" s="7">
        <v>236000</v>
      </c>
      <c r="P212" s="7">
        <v>106.52</v>
      </c>
      <c r="Q212" s="7">
        <v>0</v>
      </c>
      <c r="R212" s="7">
        <v>883.34</v>
      </c>
      <c r="S212" s="8">
        <v>0.0001</v>
      </c>
      <c r="T212" s="8">
        <v>0.0021</v>
      </c>
      <c r="U212" s="8">
        <v>0.0004</v>
      </c>
    </row>
    <row r="213" spans="2:21" ht="12.75">
      <c r="B213" s="6" t="s">
        <v>435</v>
      </c>
      <c r="C213" s="17" t="s">
        <v>436</v>
      </c>
      <c r="D213" s="6" t="s">
        <v>146</v>
      </c>
      <c r="E213" s="6" t="s">
        <v>1409</v>
      </c>
      <c r="F213" s="6"/>
      <c r="G213" s="6" t="s">
        <v>411</v>
      </c>
      <c r="H213" s="6" t="s">
        <v>437</v>
      </c>
      <c r="I213" s="6" t="s">
        <v>148</v>
      </c>
      <c r="J213" s="6"/>
      <c r="K213" s="17">
        <v>1.13</v>
      </c>
      <c r="L213" s="6" t="s">
        <v>43</v>
      </c>
      <c r="M213" s="8">
        <v>0.07625</v>
      </c>
      <c r="N213" s="8">
        <v>0.0286</v>
      </c>
      <c r="O213" s="7">
        <v>120000</v>
      </c>
      <c r="P213" s="7">
        <v>107.96</v>
      </c>
      <c r="Q213" s="7">
        <v>0</v>
      </c>
      <c r="R213" s="7">
        <v>455.25</v>
      </c>
      <c r="S213" s="8">
        <v>0</v>
      </c>
      <c r="T213" s="8">
        <v>0.0011</v>
      </c>
      <c r="U213" s="8">
        <v>0.0002</v>
      </c>
    </row>
    <row r="214" spans="2:21" ht="12.75">
      <c r="B214" s="6" t="s">
        <v>438</v>
      </c>
      <c r="C214" s="17" t="s">
        <v>439</v>
      </c>
      <c r="D214" s="6" t="s">
        <v>154</v>
      </c>
      <c r="E214" s="6" t="s">
        <v>1409</v>
      </c>
      <c r="F214" s="6"/>
      <c r="G214" s="6" t="s">
        <v>432</v>
      </c>
      <c r="H214" s="6" t="s">
        <v>440</v>
      </c>
      <c r="I214" s="6" t="s">
        <v>434</v>
      </c>
      <c r="J214" s="6"/>
      <c r="K214" s="17">
        <v>1.09</v>
      </c>
      <c r="L214" s="6" t="s">
        <v>43</v>
      </c>
      <c r="M214" s="8">
        <v>0.085</v>
      </c>
      <c r="N214" s="8">
        <v>0.0287</v>
      </c>
      <c r="O214" s="7">
        <v>54000</v>
      </c>
      <c r="P214" s="7">
        <v>109.32</v>
      </c>
      <c r="Q214" s="7">
        <v>0</v>
      </c>
      <c r="R214" s="7">
        <v>207.44</v>
      </c>
      <c r="S214" s="8">
        <v>0</v>
      </c>
      <c r="T214" s="8">
        <v>0.0005</v>
      </c>
      <c r="U214" s="8">
        <v>0.0001</v>
      </c>
    </row>
    <row r="215" spans="2:21" ht="12.75">
      <c r="B215" s="6" t="s">
        <v>441</v>
      </c>
      <c r="C215" s="17" t="s">
        <v>442</v>
      </c>
      <c r="D215" s="6" t="s">
        <v>443</v>
      </c>
      <c r="E215" s="6" t="s">
        <v>1409</v>
      </c>
      <c r="F215" s="6"/>
      <c r="G215" s="6" t="s">
        <v>432</v>
      </c>
      <c r="H215" s="6" t="s">
        <v>437</v>
      </c>
      <c r="I215" s="6" t="s">
        <v>148</v>
      </c>
      <c r="J215" s="6"/>
      <c r="K215" s="17">
        <v>3.56</v>
      </c>
      <c r="L215" s="6" t="s">
        <v>43</v>
      </c>
      <c r="M215" s="8">
        <v>0.0475</v>
      </c>
      <c r="N215" s="8">
        <v>0.0412</v>
      </c>
      <c r="O215" s="7">
        <v>100000</v>
      </c>
      <c r="P215" s="7">
        <v>103.02</v>
      </c>
      <c r="Q215" s="7">
        <v>0</v>
      </c>
      <c r="R215" s="7">
        <v>362.02</v>
      </c>
      <c r="S215" s="8">
        <v>0.0002</v>
      </c>
      <c r="T215" s="8">
        <v>0.0008</v>
      </c>
      <c r="U215" s="8">
        <v>0.0002</v>
      </c>
    </row>
    <row r="216" spans="2:21" ht="12.75">
      <c r="B216" s="6" t="s">
        <v>444</v>
      </c>
      <c r="C216" s="17" t="s">
        <v>445</v>
      </c>
      <c r="D216" s="6" t="s">
        <v>446</v>
      </c>
      <c r="E216" s="6" t="s">
        <v>1409</v>
      </c>
      <c r="F216" s="6"/>
      <c r="G216" s="6" t="s">
        <v>422</v>
      </c>
      <c r="H216" s="6" t="s">
        <v>437</v>
      </c>
      <c r="I216" s="6" t="s">
        <v>148</v>
      </c>
      <c r="J216" s="6"/>
      <c r="K216" s="17">
        <v>10.99</v>
      </c>
      <c r="L216" s="6" t="s">
        <v>45</v>
      </c>
      <c r="M216" s="8">
        <v>0.0925</v>
      </c>
      <c r="N216" s="8">
        <v>0.072</v>
      </c>
      <c r="O216" s="7">
        <v>154000</v>
      </c>
      <c r="P216" s="7">
        <v>128.89</v>
      </c>
      <c r="Q216" s="7">
        <v>0</v>
      </c>
      <c r="R216" s="7">
        <v>981.35</v>
      </c>
      <c r="S216" s="8">
        <v>0.0003</v>
      </c>
      <c r="T216" s="8">
        <v>0.0023</v>
      </c>
      <c r="U216" s="8">
        <v>0.0005</v>
      </c>
    </row>
    <row r="217" spans="2:21" ht="12.75">
      <c r="B217" s="6" t="s">
        <v>447</v>
      </c>
      <c r="C217" s="17" t="s">
        <v>448</v>
      </c>
      <c r="D217" s="6" t="s">
        <v>146</v>
      </c>
      <c r="E217" s="6" t="s">
        <v>1409</v>
      </c>
      <c r="F217" s="6"/>
      <c r="G217" s="6" t="s">
        <v>170</v>
      </c>
      <c r="H217" s="6" t="s">
        <v>437</v>
      </c>
      <c r="I217" s="6" t="s">
        <v>148</v>
      </c>
      <c r="J217" s="6"/>
      <c r="K217" s="17">
        <v>5.33</v>
      </c>
      <c r="L217" s="6" t="s">
        <v>43</v>
      </c>
      <c r="M217" s="8">
        <v>0.04</v>
      </c>
      <c r="N217" s="8">
        <v>0.0375</v>
      </c>
      <c r="O217" s="7">
        <v>297000</v>
      </c>
      <c r="P217" s="7">
        <v>101.78</v>
      </c>
      <c r="Q217" s="7">
        <v>0</v>
      </c>
      <c r="R217" s="7">
        <v>1062.25</v>
      </c>
      <c r="S217" s="8">
        <v>0.0001</v>
      </c>
      <c r="T217" s="8">
        <v>0.0025</v>
      </c>
      <c r="U217" s="8">
        <v>0.0005</v>
      </c>
    </row>
    <row r="218" spans="2:21" ht="12.75">
      <c r="B218" s="6" t="s">
        <v>449</v>
      </c>
      <c r="C218" s="17" t="s">
        <v>450</v>
      </c>
      <c r="D218" s="6" t="s">
        <v>154</v>
      </c>
      <c r="E218" s="6" t="s">
        <v>1409</v>
      </c>
      <c r="F218" s="6"/>
      <c r="G218" s="6" t="s">
        <v>411</v>
      </c>
      <c r="H218" s="6" t="s">
        <v>437</v>
      </c>
      <c r="I218" s="6" t="s">
        <v>148</v>
      </c>
      <c r="J218" s="6"/>
      <c r="K218" s="17">
        <v>4.65</v>
      </c>
      <c r="L218" s="6" t="s">
        <v>43</v>
      </c>
      <c r="M218" s="8">
        <v>0.03375</v>
      </c>
      <c r="N218" s="8">
        <v>0.037</v>
      </c>
      <c r="O218" s="7">
        <v>334000</v>
      </c>
      <c r="P218" s="7">
        <v>100.06</v>
      </c>
      <c r="Q218" s="7">
        <v>0</v>
      </c>
      <c r="R218" s="7">
        <v>1174.37</v>
      </c>
      <c r="S218" s="8">
        <v>0.0002</v>
      </c>
      <c r="T218" s="8">
        <v>0.0027</v>
      </c>
      <c r="U218" s="8">
        <v>0.0005</v>
      </c>
    </row>
    <row r="219" spans="2:21" ht="12.75">
      <c r="B219" s="6" t="s">
        <v>451</v>
      </c>
      <c r="C219" s="17" t="s">
        <v>452</v>
      </c>
      <c r="D219" s="6" t="s">
        <v>154</v>
      </c>
      <c r="E219" s="6" t="s">
        <v>1409</v>
      </c>
      <c r="F219" s="6"/>
      <c r="G219" s="6" t="s">
        <v>218</v>
      </c>
      <c r="H219" s="6" t="s">
        <v>437</v>
      </c>
      <c r="I219" s="6" t="s">
        <v>148</v>
      </c>
      <c r="J219" s="6"/>
      <c r="K219" s="17">
        <v>2.3</v>
      </c>
      <c r="L219" s="6" t="s">
        <v>43</v>
      </c>
      <c r="M219" s="8">
        <v>0.055</v>
      </c>
      <c r="N219" s="8">
        <v>0.0309</v>
      </c>
      <c r="O219" s="7">
        <v>31000</v>
      </c>
      <c r="P219" s="7">
        <v>106.06</v>
      </c>
      <c r="Q219" s="7">
        <v>0</v>
      </c>
      <c r="R219" s="7">
        <v>115.53</v>
      </c>
      <c r="S219" s="8">
        <v>0.0001</v>
      </c>
      <c r="T219" s="8">
        <v>0.0003</v>
      </c>
      <c r="U219" s="8">
        <v>0.0001</v>
      </c>
    </row>
    <row r="220" spans="2:21" ht="12.75">
      <c r="B220" s="6" t="s">
        <v>453</v>
      </c>
      <c r="C220" s="17" t="s">
        <v>454</v>
      </c>
      <c r="D220" s="6" t="s">
        <v>154</v>
      </c>
      <c r="E220" s="6" t="s">
        <v>1409</v>
      </c>
      <c r="F220" s="6"/>
      <c r="G220" s="6" t="s">
        <v>351</v>
      </c>
      <c r="H220" s="6" t="s">
        <v>437</v>
      </c>
      <c r="I220" s="6" t="s">
        <v>148</v>
      </c>
      <c r="J220" s="6"/>
      <c r="K220" s="17">
        <v>7.13</v>
      </c>
      <c r="L220" s="6" t="s">
        <v>43</v>
      </c>
      <c r="M220" s="8">
        <v>0.0425</v>
      </c>
      <c r="N220" s="8">
        <v>0.0483</v>
      </c>
      <c r="O220" s="7">
        <v>140000</v>
      </c>
      <c r="P220" s="7">
        <v>98.06</v>
      </c>
      <c r="Q220" s="7">
        <v>0</v>
      </c>
      <c r="R220" s="7">
        <v>482.43</v>
      </c>
      <c r="S220" s="8">
        <v>0.0001</v>
      </c>
      <c r="T220" s="8">
        <v>0.0011</v>
      </c>
      <c r="U220" s="8">
        <v>0.0002</v>
      </c>
    </row>
    <row r="221" spans="2:21" ht="12.75">
      <c r="B221" s="6" t="s">
        <v>455</v>
      </c>
      <c r="C221" s="17" t="s">
        <v>456</v>
      </c>
      <c r="D221" s="6" t="s">
        <v>154</v>
      </c>
      <c r="E221" s="6" t="s">
        <v>1409</v>
      </c>
      <c r="F221" s="6"/>
      <c r="G221" s="6" t="s">
        <v>432</v>
      </c>
      <c r="H221" s="6" t="s">
        <v>437</v>
      </c>
      <c r="I221" s="6" t="s">
        <v>148</v>
      </c>
      <c r="J221" s="6"/>
      <c r="K221" s="17">
        <v>13.79</v>
      </c>
      <c r="L221" s="6" t="s">
        <v>43</v>
      </c>
      <c r="M221" s="8">
        <v>0.055</v>
      </c>
      <c r="N221" s="8">
        <v>0.0621</v>
      </c>
      <c r="O221" s="7">
        <v>780000</v>
      </c>
      <c r="P221" s="7">
        <v>93.92</v>
      </c>
      <c r="Q221" s="7">
        <v>0</v>
      </c>
      <c r="R221" s="7">
        <v>2574.39</v>
      </c>
      <c r="S221" s="8">
        <v>0.0052</v>
      </c>
      <c r="T221" s="8">
        <v>0.006</v>
      </c>
      <c r="U221" s="8">
        <v>0.0012</v>
      </c>
    </row>
    <row r="222" spans="2:21" ht="12.75">
      <c r="B222" s="6" t="s">
        <v>457</v>
      </c>
      <c r="C222" s="17" t="s">
        <v>458</v>
      </c>
      <c r="D222" s="6" t="s">
        <v>146</v>
      </c>
      <c r="E222" s="6" t="s">
        <v>1409</v>
      </c>
      <c r="F222" s="6"/>
      <c r="G222" s="6" t="s">
        <v>411</v>
      </c>
      <c r="H222" s="6" t="s">
        <v>437</v>
      </c>
      <c r="I222" s="6" t="s">
        <v>148</v>
      </c>
      <c r="J222" s="6"/>
      <c r="K222" s="17">
        <v>5.17</v>
      </c>
      <c r="L222" s="6" t="s">
        <v>43</v>
      </c>
      <c r="M222" s="8">
        <v>0.027125</v>
      </c>
      <c r="N222" s="8">
        <v>0.0226</v>
      </c>
      <c r="O222" s="7">
        <v>600000</v>
      </c>
      <c r="P222" s="7">
        <v>102.92</v>
      </c>
      <c r="Q222" s="7">
        <v>0</v>
      </c>
      <c r="R222" s="7">
        <v>2169.98</v>
      </c>
      <c r="S222" s="8">
        <v>0.0002</v>
      </c>
      <c r="T222" s="8">
        <v>0.0051</v>
      </c>
      <c r="U222" s="8">
        <v>0.001</v>
      </c>
    </row>
    <row r="223" spans="2:21" ht="12.75">
      <c r="B223" s="6" t="s">
        <v>459</v>
      </c>
      <c r="C223" s="17" t="s">
        <v>460</v>
      </c>
      <c r="D223" s="6" t="s">
        <v>154</v>
      </c>
      <c r="E223" s="6" t="s">
        <v>1409</v>
      </c>
      <c r="F223" s="6"/>
      <c r="G223" s="6" t="s">
        <v>351</v>
      </c>
      <c r="H223" s="6" t="s">
        <v>402</v>
      </c>
      <c r="I223" s="6" t="s">
        <v>148</v>
      </c>
      <c r="J223" s="6"/>
      <c r="K223" s="17">
        <v>11.62</v>
      </c>
      <c r="L223" s="6" t="s">
        <v>43</v>
      </c>
      <c r="M223" s="8">
        <v>0.05625</v>
      </c>
      <c r="N223" s="8">
        <v>0.0508</v>
      </c>
      <c r="O223" s="7">
        <v>390000</v>
      </c>
      <c r="P223" s="7">
        <v>109.27</v>
      </c>
      <c r="Q223" s="7">
        <v>0</v>
      </c>
      <c r="R223" s="7">
        <v>1497.46</v>
      </c>
      <c r="S223" s="8">
        <v>0.0007</v>
      </c>
      <c r="T223" s="8">
        <v>0.0035</v>
      </c>
      <c r="U223" s="8">
        <v>0.0007</v>
      </c>
    </row>
    <row r="224" spans="2:21" ht="12.75">
      <c r="B224" s="6" t="s">
        <v>461</v>
      </c>
      <c r="C224" s="17" t="s">
        <v>462</v>
      </c>
      <c r="D224" s="6" t="s">
        <v>154</v>
      </c>
      <c r="E224" s="6" t="s">
        <v>1409</v>
      </c>
      <c r="F224" s="6"/>
      <c r="G224" s="6" t="s">
        <v>411</v>
      </c>
      <c r="H224" s="6" t="s">
        <v>402</v>
      </c>
      <c r="I224" s="6" t="s">
        <v>148</v>
      </c>
      <c r="J224" s="6"/>
      <c r="K224" s="17">
        <v>1.18</v>
      </c>
      <c r="L224" s="6" t="s">
        <v>65</v>
      </c>
      <c r="M224" s="8">
        <v>0.0665</v>
      </c>
      <c r="N224" s="8">
        <v>0.039</v>
      </c>
      <c r="O224" s="7">
        <v>720000</v>
      </c>
      <c r="P224" s="7">
        <v>103.54</v>
      </c>
      <c r="Q224" s="7">
        <v>0</v>
      </c>
      <c r="R224" s="7">
        <v>1889.12</v>
      </c>
      <c r="S224" s="8">
        <v>0.0018</v>
      </c>
      <c r="T224" s="8">
        <v>0.0044</v>
      </c>
      <c r="U224" s="8">
        <v>0.0009</v>
      </c>
    </row>
    <row r="225" spans="2:21" ht="12.75">
      <c r="B225" s="6" t="s">
        <v>463</v>
      </c>
      <c r="C225" s="17" t="s">
        <v>464</v>
      </c>
      <c r="D225" s="6" t="s">
        <v>446</v>
      </c>
      <c r="E225" s="6" t="s">
        <v>1409</v>
      </c>
      <c r="F225" s="6"/>
      <c r="G225" s="6" t="s">
        <v>422</v>
      </c>
      <c r="H225" s="6" t="s">
        <v>402</v>
      </c>
      <c r="I225" s="6" t="s">
        <v>148</v>
      </c>
      <c r="J225" s="6"/>
      <c r="K225" s="17">
        <v>0.15</v>
      </c>
      <c r="L225" s="6" t="s">
        <v>48</v>
      </c>
      <c r="M225" s="8">
        <v>0.06875</v>
      </c>
      <c r="N225" s="8">
        <v>0.0166</v>
      </c>
      <c r="O225" s="7">
        <v>84000</v>
      </c>
      <c r="P225" s="7">
        <v>106.61</v>
      </c>
      <c r="Q225" s="7">
        <v>0</v>
      </c>
      <c r="R225" s="7">
        <v>387.67</v>
      </c>
      <c r="S225" s="8">
        <v>0.0002</v>
      </c>
      <c r="T225" s="8">
        <v>0.0009</v>
      </c>
      <c r="U225" s="8">
        <v>0.0002</v>
      </c>
    </row>
    <row r="226" spans="2:21" ht="12.75">
      <c r="B226" s="6" t="s">
        <v>465</v>
      </c>
      <c r="C226" s="17" t="s">
        <v>466</v>
      </c>
      <c r="D226" s="6" t="s">
        <v>154</v>
      </c>
      <c r="E226" s="6" t="s">
        <v>1409</v>
      </c>
      <c r="F226" s="6"/>
      <c r="G226" s="6" t="s">
        <v>411</v>
      </c>
      <c r="H226" s="6" t="s">
        <v>467</v>
      </c>
      <c r="I226" s="6" t="s">
        <v>434</v>
      </c>
      <c r="J226" s="6"/>
      <c r="K226" s="17">
        <v>5.67</v>
      </c>
      <c r="L226" s="6" t="s">
        <v>43</v>
      </c>
      <c r="M226" s="8">
        <v>0.042</v>
      </c>
      <c r="N226" s="8">
        <v>0.0397</v>
      </c>
      <c r="O226" s="7">
        <v>290000</v>
      </c>
      <c r="P226" s="7">
        <v>101.86</v>
      </c>
      <c r="Q226" s="7">
        <v>0</v>
      </c>
      <c r="R226" s="7">
        <v>1037.98</v>
      </c>
      <c r="S226" s="8">
        <v>0.0001</v>
      </c>
      <c r="T226" s="8">
        <v>0.0024</v>
      </c>
      <c r="U226" s="8">
        <v>0.0005</v>
      </c>
    </row>
    <row r="227" spans="2:21" ht="12.75">
      <c r="B227" s="6" t="s">
        <v>468</v>
      </c>
      <c r="C227" s="17" t="s">
        <v>469</v>
      </c>
      <c r="D227" s="6" t="s">
        <v>154</v>
      </c>
      <c r="E227" s="6" t="s">
        <v>1409</v>
      </c>
      <c r="F227" s="6"/>
      <c r="G227" s="6" t="s">
        <v>470</v>
      </c>
      <c r="H227" s="6" t="s">
        <v>402</v>
      </c>
      <c r="I227" s="6" t="s">
        <v>148</v>
      </c>
      <c r="J227" s="6"/>
      <c r="K227" s="17">
        <v>5.57</v>
      </c>
      <c r="L227" s="6" t="s">
        <v>48</v>
      </c>
      <c r="M227" s="8">
        <v>0.0375</v>
      </c>
      <c r="N227" s="8">
        <v>0.0252</v>
      </c>
      <c r="O227" s="7">
        <v>35000</v>
      </c>
      <c r="P227" s="7">
        <v>109.83</v>
      </c>
      <c r="Q227" s="7">
        <v>0</v>
      </c>
      <c r="R227" s="7">
        <v>166.4</v>
      </c>
      <c r="S227" s="8">
        <v>0</v>
      </c>
      <c r="T227" s="8">
        <v>0.0004</v>
      </c>
      <c r="U227" s="8">
        <v>0.0001</v>
      </c>
    </row>
    <row r="228" spans="2:21" ht="12.75">
      <c r="B228" s="6" t="s">
        <v>471</v>
      </c>
      <c r="C228" s="17" t="s">
        <v>472</v>
      </c>
      <c r="D228" s="6" t="s">
        <v>410</v>
      </c>
      <c r="E228" s="6" t="s">
        <v>1409</v>
      </c>
      <c r="F228" s="6"/>
      <c r="G228" s="6" t="s">
        <v>287</v>
      </c>
      <c r="H228" s="6" t="s">
        <v>402</v>
      </c>
      <c r="I228" s="6" t="s">
        <v>148</v>
      </c>
      <c r="J228" s="6"/>
      <c r="K228" s="17">
        <v>4.05</v>
      </c>
      <c r="L228" s="6" t="s">
        <v>43</v>
      </c>
      <c r="M228" s="8">
        <v>0.0595</v>
      </c>
      <c r="N228" s="8">
        <v>0.0441</v>
      </c>
      <c r="O228" s="7">
        <v>470000</v>
      </c>
      <c r="P228" s="7">
        <v>108.81</v>
      </c>
      <c r="Q228" s="7">
        <v>0</v>
      </c>
      <c r="R228" s="7">
        <v>1797.08</v>
      </c>
      <c r="S228" s="8">
        <v>0.0009</v>
      </c>
      <c r="T228" s="8">
        <v>0.0042</v>
      </c>
      <c r="U228" s="8">
        <v>0.0008</v>
      </c>
    </row>
    <row r="229" spans="2:21" ht="12.75">
      <c r="B229" s="6" t="s">
        <v>473</v>
      </c>
      <c r="C229" s="17" t="s">
        <v>474</v>
      </c>
      <c r="D229" s="6" t="s">
        <v>410</v>
      </c>
      <c r="E229" s="6" t="s">
        <v>1409</v>
      </c>
      <c r="F229" s="6"/>
      <c r="G229" s="6" t="s">
        <v>351</v>
      </c>
      <c r="H229" s="6" t="s">
        <v>402</v>
      </c>
      <c r="I229" s="6" t="s">
        <v>161</v>
      </c>
      <c r="J229" s="6"/>
      <c r="K229" s="17">
        <v>3.66</v>
      </c>
      <c r="L229" s="6" t="s">
        <v>53</v>
      </c>
      <c r="M229" s="8">
        <v>0.045</v>
      </c>
      <c r="N229" s="8">
        <v>0.0374</v>
      </c>
      <c r="O229" s="7">
        <v>610000</v>
      </c>
      <c r="P229" s="7">
        <v>103.1</v>
      </c>
      <c r="Q229" s="7">
        <v>0</v>
      </c>
      <c r="R229" s="7">
        <v>1697.93</v>
      </c>
      <c r="S229" s="8">
        <v>0.0024</v>
      </c>
      <c r="T229" s="8">
        <v>0.004</v>
      </c>
      <c r="U229" s="8">
        <v>0.0008</v>
      </c>
    </row>
    <row r="230" spans="2:21" ht="12.75">
      <c r="B230" s="6" t="s">
        <v>475</v>
      </c>
      <c r="C230" s="17" t="s">
        <v>476</v>
      </c>
      <c r="D230" s="6" t="s">
        <v>154</v>
      </c>
      <c r="E230" s="6" t="s">
        <v>1409</v>
      </c>
      <c r="F230" s="6"/>
      <c r="G230" s="6" t="s">
        <v>477</v>
      </c>
      <c r="H230" s="6" t="s">
        <v>402</v>
      </c>
      <c r="I230" s="6" t="s">
        <v>148</v>
      </c>
      <c r="J230" s="6"/>
      <c r="K230" s="17">
        <v>0.21</v>
      </c>
      <c r="L230" s="6" t="s">
        <v>48</v>
      </c>
      <c r="M230" s="8">
        <v>0.0475</v>
      </c>
      <c r="N230" s="8">
        <v>0.0014</v>
      </c>
      <c r="O230" s="7">
        <v>39000</v>
      </c>
      <c r="P230" s="7">
        <v>104.72</v>
      </c>
      <c r="Q230" s="7">
        <v>0</v>
      </c>
      <c r="R230" s="7">
        <v>176.79</v>
      </c>
      <c r="S230" s="8">
        <v>0.0001</v>
      </c>
      <c r="T230" s="8">
        <v>0.0004</v>
      </c>
      <c r="U230" s="8">
        <v>0.0001</v>
      </c>
    </row>
    <row r="231" spans="2:21" ht="12.75">
      <c r="B231" s="6" t="s">
        <v>478</v>
      </c>
      <c r="C231" s="17" t="s">
        <v>479</v>
      </c>
      <c r="D231" s="6" t="s">
        <v>154</v>
      </c>
      <c r="E231" s="6" t="s">
        <v>1409</v>
      </c>
      <c r="F231" s="6"/>
      <c r="G231" s="6" t="s">
        <v>287</v>
      </c>
      <c r="H231" s="6" t="s">
        <v>402</v>
      </c>
      <c r="I231" s="6" t="s">
        <v>148</v>
      </c>
      <c r="J231" s="6"/>
      <c r="K231" s="17">
        <v>4.14</v>
      </c>
      <c r="L231" s="6" t="s">
        <v>43</v>
      </c>
      <c r="M231" s="8">
        <v>0.0425</v>
      </c>
      <c r="N231" s="8">
        <v>0.0388</v>
      </c>
      <c r="O231" s="7">
        <v>34000</v>
      </c>
      <c r="P231" s="7">
        <v>103.48</v>
      </c>
      <c r="Q231" s="7">
        <v>0</v>
      </c>
      <c r="R231" s="7">
        <v>123.63</v>
      </c>
      <c r="S231" s="8">
        <v>0</v>
      </c>
      <c r="T231" s="8">
        <v>0.0003</v>
      </c>
      <c r="U231" s="8">
        <v>0.0001</v>
      </c>
    </row>
    <row r="232" spans="2:21" ht="12.75">
      <c r="B232" s="6" t="s">
        <v>480</v>
      </c>
      <c r="C232" s="17" t="s">
        <v>481</v>
      </c>
      <c r="D232" s="6" t="s">
        <v>154</v>
      </c>
      <c r="E232" s="6" t="s">
        <v>1409</v>
      </c>
      <c r="F232" s="6"/>
      <c r="G232" s="6" t="s">
        <v>477</v>
      </c>
      <c r="H232" s="6" t="s">
        <v>402</v>
      </c>
      <c r="I232" s="6" t="s">
        <v>148</v>
      </c>
      <c r="J232" s="6"/>
      <c r="K232" s="17">
        <v>5.56</v>
      </c>
      <c r="L232" s="6" t="s">
        <v>43</v>
      </c>
      <c r="M232" s="8">
        <v>0.055</v>
      </c>
      <c r="N232" s="8">
        <v>0.0687</v>
      </c>
      <c r="O232" s="7">
        <v>310000</v>
      </c>
      <c r="P232" s="7">
        <v>94.9</v>
      </c>
      <c r="Q232" s="7">
        <v>0</v>
      </c>
      <c r="R232" s="7">
        <v>1033.81</v>
      </c>
      <c r="S232" s="8">
        <v>0.0005</v>
      </c>
      <c r="T232" s="8">
        <v>0.0024</v>
      </c>
      <c r="U232" s="8">
        <v>0.0005</v>
      </c>
    </row>
    <row r="233" spans="2:21" ht="12.75">
      <c r="B233" s="6" t="s">
        <v>482</v>
      </c>
      <c r="C233" s="17" t="s">
        <v>483</v>
      </c>
      <c r="D233" s="6" t="s">
        <v>154</v>
      </c>
      <c r="E233" s="6" t="s">
        <v>1409</v>
      </c>
      <c r="F233" s="6"/>
      <c r="G233" s="6" t="s">
        <v>170</v>
      </c>
      <c r="H233" s="6" t="s">
        <v>402</v>
      </c>
      <c r="I233" s="6" t="s">
        <v>148</v>
      </c>
      <c r="J233" s="6"/>
      <c r="K233" s="17">
        <v>8.09</v>
      </c>
      <c r="L233" s="6" t="s">
        <v>43</v>
      </c>
      <c r="M233" s="8">
        <v>0.047</v>
      </c>
      <c r="N233" s="8">
        <v>0.0457</v>
      </c>
      <c r="O233" s="7">
        <v>290000</v>
      </c>
      <c r="P233" s="7">
        <v>101.57</v>
      </c>
      <c r="Q233" s="7">
        <v>0</v>
      </c>
      <c r="R233" s="7">
        <v>1035.01</v>
      </c>
      <c r="S233" s="8">
        <v>0.232</v>
      </c>
      <c r="T233" s="8">
        <v>0.0024</v>
      </c>
      <c r="U233" s="8">
        <v>0.0005</v>
      </c>
    </row>
    <row r="234" spans="2:21" ht="12.75">
      <c r="B234" s="6" t="s">
        <v>484</v>
      </c>
      <c r="C234" s="17" t="s">
        <v>485</v>
      </c>
      <c r="D234" s="6" t="s">
        <v>410</v>
      </c>
      <c r="E234" s="6" t="s">
        <v>1409</v>
      </c>
      <c r="F234" s="6"/>
      <c r="G234" s="6" t="s">
        <v>411</v>
      </c>
      <c r="H234" s="6" t="s">
        <v>402</v>
      </c>
      <c r="I234" s="6" t="s">
        <v>148</v>
      </c>
      <c r="J234" s="6"/>
      <c r="K234" s="17">
        <v>2.72</v>
      </c>
      <c r="L234" s="6" t="s">
        <v>43</v>
      </c>
      <c r="M234" s="8">
        <v>0.06625</v>
      </c>
      <c r="N234" s="8">
        <v>0.0363</v>
      </c>
      <c r="O234" s="7">
        <v>100000</v>
      </c>
      <c r="P234" s="7">
        <v>111.74</v>
      </c>
      <c r="Q234" s="7">
        <v>0</v>
      </c>
      <c r="R234" s="7">
        <v>392.66</v>
      </c>
      <c r="S234" s="8">
        <v>0.0001</v>
      </c>
      <c r="T234" s="8">
        <v>0.0009</v>
      </c>
      <c r="U234" s="8">
        <v>0.0002</v>
      </c>
    </row>
    <row r="235" spans="2:21" ht="12.75">
      <c r="B235" s="6" t="s">
        <v>486</v>
      </c>
      <c r="C235" s="17" t="s">
        <v>487</v>
      </c>
      <c r="D235" s="6" t="s">
        <v>154</v>
      </c>
      <c r="E235" s="6" t="s">
        <v>1409</v>
      </c>
      <c r="F235" s="6"/>
      <c r="G235" s="6" t="s">
        <v>432</v>
      </c>
      <c r="H235" s="6" t="s">
        <v>402</v>
      </c>
      <c r="I235" s="6" t="s">
        <v>148</v>
      </c>
      <c r="J235" s="6"/>
      <c r="K235" s="17">
        <v>1.72</v>
      </c>
      <c r="L235" s="6" t="s">
        <v>43</v>
      </c>
      <c r="M235" s="8">
        <v>0.0555</v>
      </c>
      <c r="N235" s="8">
        <v>0.0304</v>
      </c>
      <c r="O235" s="7">
        <v>34000</v>
      </c>
      <c r="P235" s="7">
        <v>105.52</v>
      </c>
      <c r="Q235" s="7">
        <v>0</v>
      </c>
      <c r="R235" s="7">
        <v>126.07</v>
      </c>
      <c r="S235" s="8">
        <v>0.0001</v>
      </c>
      <c r="T235" s="8">
        <v>0.0003</v>
      </c>
      <c r="U235" s="8">
        <v>0.0001</v>
      </c>
    </row>
    <row r="236" spans="2:21" ht="12.75">
      <c r="B236" s="6" t="s">
        <v>488</v>
      </c>
      <c r="C236" s="17" t="s">
        <v>489</v>
      </c>
      <c r="D236" s="6" t="s">
        <v>154</v>
      </c>
      <c r="E236" s="6" t="s">
        <v>1409</v>
      </c>
      <c r="F236" s="6"/>
      <c r="G236" s="6" t="s">
        <v>287</v>
      </c>
      <c r="H236" s="6" t="s">
        <v>402</v>
      </c>
      <c r="I236" s="6" t="s">
        <v>148</v>
      </c>
      <c r="J236" s="6"/>
      <c r="K236" s="17">
        <v>1.44</v>
      </c>
      <c r="L236" s="6" t="s">
        <v>43</v>
      </c>
      <c r="M236" s="8">
        <v>0.05125</v>
      </c>
      <c r="N236" s="8">
        <v>0.0305</v>
      </c>
      <c r="O236" s="7">
        <v>108000</v>
      </c>
      <c r="P236" s="7">
        <v>105.57</v>
      </c>
      <c r="Q236" s="7">
        <v>0</v>
      </c>
      <c r="R236" s="7">
        <v>400.66</v>
      </c>
      <c r="S236" s="8">
        <v>0.0001</v>
      </c>
      <c r="T236" s="8">
        <v>0.0009</v>
      </c>
      <c r="U236" s="8">
        <v>0.0002</v>
      </c>
    </row>
    <row r="237" spans="2:21" ht="12.75">
      <c r="B237" s="6" t="s">
        <v>490</v>
      </c>
      <c r="C237" s="17" t="s">
        <v>491</v>
      </c>
      <c r="D237" s="6" t="s">
        <v>154</v>
      </c>
      <c r="E237" s="6" t="s">
        <v>1409</v>
      </c>
      <c r="F237" s="6"/>
      <c r="G237" s="6" t="s">
        <v>422</v>
      </c>
      <c r="H237" s="6" t="s">
        <v>402</v>
      </c>
      <c r="I237" s="6" t="s">
        <v>161</v>
      </c>
      <c r="J237" s="6"/>
      <c r="K237" s="17">
        <v>7.32</v>
      </c>
      <c r="L237" s="6" t="s">
        <v>43</v>
      </c>
      <c r="M237" s="8">
        <v>0.05625</v>
      </c>
      <c r="N237" s="8">
        <v>0.0533</v>
      </c>
      <c r="O237" s="7">
        <v>400000</v>
      </c>
      <c r="P237" s="7">
        <v>105.56</v>
      </c>
      <c r="Q237" s="7">
        <v>0</v>
      </c>
      <c r="R237" s="7">
        <v>1483.82</v>
      </c>
      <c r="S237" s="8">
        <v>0.0005</v>
      </c>
      <c r="T237" s="8">
        <v>0.0035</v>
      </c>
      <c r="U237" s="8">
        <v>0.0007</v>
      </c>
    </row>
    <row r="238" spans="2:21" ht="12.75">
      <c r="B238" s="6" t="s">
        <v>492</v>
      </c>
      <c r="C238" s="17" t="s">
        <v>493</v>
      </c>
      <c r="D238" s="6" t="s">
        <v>154</v>
      </c>
      <c r="E238" s="6" t="s">
        <v>1409</v>
      </c>
      <c r="F238" s="6"/>
      <c r="G238" s="6" t="s">
        <v>494</v>
      </c>
      <c r="H238" s="6" t="s">
        <v>402</v>
      </c>
      <c r="I238" s="6" t="s">
        <v>148</v>
      </c>
      <c r="J238" s="6" t="s">
        <v>495</v>
      </c>
      <c r="K238" s="17">
        <v>5.02</v>
      </c>
      <c r="L238" s="6" t="s">
        <v>43</v>
      </c>
      <c r="M238" s="8">
        <v>0.043</v>
      </c>
      <c r="N238" s="8">
        <v>0.0374</v>
      </c>
      <c r="O238" s="7">
        <v>200000</v>
      </c>
      <c r="P238" s="7">
        <v>104.5</v>
      </c>
      <c r="Q238" s="7">
        <v>0</v>
      </c>
      <c r="R238" s="7">
        <v>734.44</v>
      </c>
      <c r="S238" s="8">
        <v>0.0003</v>
      </c>
      <c r="T238" s="8">
        <v>0.0017</v>
      </c>
      <c r="U238" s="8">
        <v>0.0003</v>
      </c>
    </row>
    <row r="239" spans="2:21" ht="12.75">
      <c r="B239" s="6" t="s">
        <v>496</v>
      </c>
      <c r="C239" s="17" t="s">
        <v>497</v>
      </c>
      <c r="D239" s="6" t="s">
        <v>146</v>
      </c>
      <c r="E239" s="6" t="s">
        <v>1409</v>
      </c>
      <c r="F239" s="6"/>
      <c r="G239" s="6" t="s">
        <v>494</v>
      </c>
      <c r="H239" s="6" t="s">
        <v>402</v>
      </c>
      <c r="I239" s="6" t="s">
        <v>148</v>
      </c>
      <c r="J239" s="6"/>
      <c r="K239" s="17">
        <v>1.89</v>
      </c>
      <c r="L239" s="6" t="s">
        <v>43</v>
      </c>
      <c r="M239" s="8">
        <v>0.04875</v>
      </c>
      <c r="N239" s="8">
        <v>0.0306</v>
      </c>
      <c r="O239" s="7">
        <v>208000</v>
      </c>
      <c r="P239" s="7">
        <v>103.65</v>
      </c>
      <c r="Q239" s="7">
        <v>0</v>
      </c>
      <c r="R239" s="7">
        <v>757.6</v>
      </c>
      <c r="S239" s="8">
        <v>0.0001</v>
      </c>
      <c r="T239" s="8">
        <v>0.0018</v>
      </c>
      <c r="U239" s="8">
        <v>0.0004</v>
      </c>
    </row>
    <row r="240" spans="2:21" ht="12.75">
      <c r="B240" s="6" t="s">
        <v>498</v>
      </c>
      <c r="C240" s="17" t="s">
        <v>499</v>
      </c>
      <c r="D240" s="6" t="s">
        <v>410</v>
      </c>
      <c r="E240" s="6" t="s">
        <v>1409</v>
      </c>
      <c r="F240" s="6"/>
      <c r="G240" s="6" t="s">
        <v>500</v>
      </c>
      <c r="H240" s="6" t="s">
        <v>467</v>
      </c>
      <c r="I240" s="6" t="s">
        <v>434</v>
      </c>
      <c r="J240" s="6"/>
      <c r="K240" s="17">
        <v>2.39</v>
      </c>
      <c r="L240" s="6" t="s">
        <v>43</v>
      </c>
      <c r="M240" s="8">
        <v>0.04</v>
      </c>
      <c r="N240" s="8">
        <v>0.0326</v>
      </c>
      <c r="O240" s="7">
        <v>90000</v>
      </c>
      <c r="P240" s="7">
        <v>101.89</v>
      </c>
      <c r="Q240" s="7">
        <v>0</v>
      </c>
      <c r="R240" s="7">
        <v>322.23</v>
      </c>
      <c r="S240" s="8">
        <v>0.0001</v>
      </c>
      <c r="T240" s="8">
        <v>0.0008</v>
      </c>
      <c r="U240" s="8">
        <v>0.0002</v>
      </c>
    </row>
    <row r="241" spans="2:21" ht="12.75">
      <c r="B241" s="6" t="s">
        <v>501</v>
      </c>
      <c r="C241" s="17" t="s">
        <v>502</v>
      </c>
      <c r="D241" s="6" t="s">
        <v>154</v>
      </c>
      <c r="E241" s="6" t="s">
        <v>1409</v>
      </c>
      <c r="F241" s="6"/>
      <c r="G241" s="6" t="s">
        <v>503</v>
      </c>
      <c r="H241" s="6" t="s">
        <v>402</v>
      </c>
      <c r="I241" s="6" t="s">
        <v>148</v>
      </c>
      <c r="J241" s="6"/>
      <c r="K241" s="17">
        <v>1.89</v>
      </c>
      <c r="L241" s="6" t="s">
        <v>43</v>
      </c>
      <c r="M241" s="8">
        <v>0.05253</v>
      </c>
      <c r="N241" s="8">
        <v>0.032</v>
      </c>
      <c r="O241" s="7">
        <v>100000</v>
      </c>
      <c r="P241" s="7">
        <v>106.59</v>
      </c>
      <c r="Q241" s="7">
        <v>0</v>
      </c>
      <c r="R241" s="7">
        <v>374.57</v>
      </c>
      <c r="S241" s="8">
        <v>0.0003</v>
      </c>
      <c r="T241" s="8">
        <v>0.0009</v>
      </c>
      <c r="U241" s="8">
        <v>0.0002</v>
      </c>
    </row>
    <row r="242" spans="2:21" ht="12.75">
      <c r="B242" s="6" t="s">
        <v>504</v>
      </c>
      <c r="C242" s="17" t="s">
        <v>505</v>
      </c>
      <c r="D242" s="6" t="s">
        <v>154</v>
      </c>
      <c r="E242" s="6" t="s">
        <v>1409</v>
      </c>
      <c r="F242" s="6"/>
      <c r="G242" s="6" t="s">
        <v>500</v>
      </c>
      <c r="H242" s="6" t="s">
        <v>506</v>
      </c>
      <c r="I242" s="6" t="s">
        <v>434</v>
      </c>
      <c r="J242" s="6"/>
      <c r="K242" s="17">
        <v>5.86</v>
      </c>
      <c r="L242" s="6" t="s">
        <v>43</v>
      </c>
      <c r="M242" s="8">
        <v>0.0515</v>
      </c>
      <c r="N242" s="8">
        <v>0.0452</v>
      </c>
      <c r="O242" s="7">
        <v>590000</v>
      </c>
      <c r="P242" s="7">
        <v>104.62</v>
      </c>
      <c r="Q242" s="7">
        <v>0</v>
      </c>
      <c r="R242" s="7">
        <v>2169.09</v>
      </c>
      <c r="S242" s="8">
        <v>0.0009</v>
      </c>
      <c r="T242" s="8">
        <v>0.0051</v>
      </c>
      <c r="U242" s="8">
        <v>0.001</v>
      </c>
    </row>
    <row r="243" spans="2:21" ht="12.75">
      <c r="B243" s="6" t="s">
        <v>507</v>
      </c>
      <c r="C243" s="17" t="s">
        <v>508</v>
      </c>
      <c r="D243" s="6" t="s">
        <v>154</v>
      </c>
      <c r="E243" s="6" t="s">
        <v>1409</v>
      </c>
      <c r="F243" s="6"/>
      <c r="G243" s="6" t="s">
        <v>304</v>
      </c>
      <c r="H243" s="6" t="s">
        <v>406</v>
      </c>
      <c r="I243" s="6" t="s">
        <v>148</v>
      </c>
      <c r="J243" s="6"/>
      <c r="K243" s="17">
        <v>2.6</v>
      </c>
      <c r="L243" s="6" t="s">
        <v>43</v>
      </c>
      <c r="M243" s="8">
        <v>0.04435</v>
      </c>
      <c r="N243" s="8">
        <v>0.0426</v>
      </c>
      <c r="O243" s="7">
        <v>304000</v>
      </c>
      <c r="P243" s="7">
        <v>101.65</v>
      </c>
      <c r="Q243" s="7">
        <v>0</v>
      </c>
      <c r="R243" s="7">
        <v>1085.91</v>
      </c>
      <c r="S243" s="8">
        <v>0.0008</v>
      </c>
      <c r="T243" s="8">
        <v>0.0025</v>
      </c>
      <c r="U243" s="8">
        <v>0.0005</v>
      </c>
    </row>
    <row r="244" spans="2:21" ht="12.75">
      <c r="B244" s="6" t="s">
        <v>509</v>
      </c>
      <c r="C244" s="17" t="s">
        <v>510</v>
      </c>
      <c r="D244" s="6" t="s">
        <v>154</v>
      </c>
      <c r="E244" s="6" t="s">
        <v>1409</v>
      </c>
      <c r="F244" s="6"/>
      <c r="G244" s="6" t="s">
        <v>170</v>
      </c>
      <c r="H244" s="6" t="s">
        <v>406</v>
      </c>
      <c r="I244" s="6" t="s">
        <v>148</v>
      </c>
      <c r="J244" s="6"/>
      <c r="K244" s="17">
        <v>7.23</v>
      </c>
      <c r="L244" s="6" t="s">
        <v>43</v>
      </c>
      <c r="M244" s="8">
        <v>0.0345</v>
      </c>
      <c r="N244" s="8">
        <v>0.0425</v>
      </c>
      <c r="O244" s="7">
        <v>130000</v>
      </c>
      <c r="P244" s="7">
        <v>95.29</v>
      </c>
      <c r="Q244" s="7">
        <v>0</v>
      </c>
      <c r="R244" s="7">
        <v>435.32</v>
      </c>
      <c r="S244" s="8">
        <v>0.0001</v>
      </c>
      <c r="T244" s="8">
        <v>0.001</v>
      </c>
      <c r="U244" s="8">
        <v>0.0002</v>
      </c>
    </row>
    <row r="245" spans="2:21" ht="12.75">
      <c r="B245" s="6" t="s">
        <v>511</v>
      </c>
      <c r="C245" s="17" t="s">
        <v>512</v>
      </c>
      <c r="D245" s="6" t="s">
        <v>154</v>
      </c>
      <c r="E245" s="6" t="s">
        <v>1409</v>
      </c>
      <c r="F245" s="6"/>
      <c r="G245" s="6" t="s">
        <v>422</v>
      </c>
      <c r="H245" s="6" t="s">
        <v>406</v>
      </c>
      <c r="I245" s="6" t="s">
        <v>148</v>
      </c>
      <c r="J245" s="6"/>
      <c r="K245" s="17">
        <v>2.86</v>
      </c>
      <c r="L245" s="6" t="s">
        <v>43</v>
      </c>
      <c r="M245" s="8">
        <v>0.058</v>
      </c>
      <c r="N245" s="8">
        <v>0.039</v>
      </c>
      <c r="O245" s="7">
        <v>560000</v>
      </c>
      <c r="P245" s="7">
        <v>107.8</v>
      </c>
      <c r="Q245" s="7">
        <v>0</v>
      </c>
      <c r="R245" s="7">
        <v>2121.37</v>
      </c>
      <c r="S245" s="8">
        <v>0.0011</v>
      </c>
      <c r="T245" s="8">
        <v>0.005</v>
      </c>
      <c r="U245" s="8">
        <v>0.001</v>
      </c>
    </row>
    <row r="246" spans="2:21" ht="12.75">
      <c r="B246" s="6" t="s">
        <v>513</v>
      </c>
      <c r="C246" s="17" t="s">
        <v>514</v>
      </c>
      <c r="D246" s="6" t="s">
        <v>154</v>
      </c>
      <c r="E246" s="6" t="s">
        <v>1409</v>
      </c>
      <c r="F246" s="6"/>
      <c r="G246" s="6" t="s">
        <v>515</v>
      </c>
      <c r="H246" s="6" t="s">
        <v>406</v>
      </c>
      <c r="I246" s="6" t="s">
        <v>148</v>
      </c>
      <c r="J246" s="6"/>
      <c r="K246" s="17">
        <v>1.63</v>
      </c>
      <c r="L246" s="6" t="s">
        <v>43</v>
      </c>
      <c r="M246" s="8">
        <v>0.0305</v>
      </c>
      <c r="N246" s="8">
        <v>0.0321</v>
      </c>
      <c r="O246" s="7">
        <v>122000</v>
      </c>
      <c r="P246" s="7">
        <v>100.76</v>
      </c>
      <c r="Q246" s="7">
        <v>0</v>
      </c>
      <c r="R246" s="7">
        <v>431.99</v>
      </c>
      <c r="S246" s="8">
        <v>0.0001</v>
      </c>
      <c r="T246" s="8">
        <v>0.001</v>
      </c>
      <c r="U246" s="8">
        <v>0.0002</v>
      </c>
    </row>
    <row r="247" spans="2:21" ht="12.75">
      <c r="B247" s="6" t="s">
        <v>516</v>
      </c>
      <c r="C247" s="17" t="s">
        <v>517</v>
      </c>
      <c r="D247" s="6" t="s">
        <v>154</v>
      </c>
      <c r="E247" s="6" t="s">
        <v>1409</v>
      </c>
      <c r="F247" s="6"/>
      <c r="G247" s="6" t="s">
        <v>422</v>
      </c>
      <c r="H247" s="6" t="s">
        <v>406</v>
      </c>
      <c r="I247" s="6" t="s">
        <v>148</v>
      </c>
      <c r="J247" s="6"/>
      <c r="K247" s="17">
        <v>4.36</v>
      </c>
      <c r="L247" s="6" t="s">
        <v>45</v>
      </c>
      <c r="M247" s="8">
        <v>0.065</v>
      </c>
      <c r="N247" s="8">
        <v>0.0408</v>
      </c>
      <c r="O247" s="7">
        <v>460000</v>
      </c>
      <c r="P247" s="7">
        <v>116.57</v>
      </c>
      <c r="Q247" s="7">
        <v>0</v>
      </c>
      <c r="R247" s="7">
        <v>2651.08</v>
      </c>
      <c r="S247" s="8">
        <v>0.0013</v>
      </c>
      <c r="T247" s="8">
        <v>0.0062</v>
      </c>
      <c r="U247" s="8">
        <v>0.0012</v>
      </c>
    </row>
    <row r="248" spans="2:21" ht="12.75">
      <c r="B248" s="6" t="s">
        <v>518</v>
      </c>
      <c r="C248" s="17" t="s">
        <v>519</v>
      </c>
      <c r="D248" s="6" t="s">
        <v>154</v>
      </c>
      <c r="E248" s="6" t="s">
        <v>1409</v>
      </c>
      <c r="F248" s="6"/>
      <c r="G248" s="6" t="s">
        <v>425</v>
      </c>
      <c r="H248" s="6" t="s">
        <v>406</v>
      </c>
      <c r="I248" s="6" t="s">
        <v>148</v>
      </c>
      <c r="J248" s="6"/>
      <c r="K248" s="17">
        <v>3.81</v>
      </c>
      <c r="L248" s="6" t="s">
        <v>43</v>
      </c>
      <c r="M248" s="8">
        <v>0.0375</v>
      </c>
      <c r="N248" s="8">
        <v>0.0366</v>
      </c>
      <c r="O248" s="7">
        <v>300000</v>
      </c>
      <c r="P248" s="7">
        <v>101.87</v>
      </c>
      <c r="Q248" s="7">
        <v>0</v>
      </c>
      <c r="R248" s="7">
        <v>1073.93</v>
      </c>
      <c r="S248" s="8">
        <v>0.0004</v>
      </c>
      <c r="T248" s="8">
        <v>0.0025</v>
      </c>
      <c r="U248" s="8">
        <v>0.0005</v>
      </c>
    </row>
    <row r="249" spans="2:21" ht="12.75">
      <c r="B249" s="6" t="s">
        <v>520</v>
      </c>
      <c r="C249" s="17" t="s">
        <v>521</v>
      </c>
      <c r="D249" s="6" t="s">
        <v>154</v>
      </c>
      <c r="E249" s="6" t="s">
        <v>1409</v>
      </c>
      <c r="F249" s="6"/>
      <c r="G249" s="6" t="s">
        <v>304</v>
      </c>
      <c r="H249" s="6" t="s">
        <v>506</v>
      </c>
      <c r="I249" s="6" t="s">
        <v>434</v>
      </c>
      <c r="J249" s="6"/>
      <c r="K249" s="17">
        <v>2.63</v>
      </c>
      <c r="L249" s="6" t="s">
        <v>43</v>
      </c>
      <c r="M249" s="8">
        <v>0.055</v>
      </c>
      <c r="N249" s="8">
        <v>0.0395</v>
      </c>
      <c r="O249" s="7">
        <v>254000</v>
      </c>
      <c r="P249" s="7">
        <v>105.21</v>
      </c>
      <c r="Q249" s="7">
        <v>0</v>
      </c>
      <c r="R249" s="7">
        <v>939.03</v>
      </c>
      <c r="S249" s="8">
        <v>0.0001</v>
      </c>
      <c r="T249" s="8">
        <v>0.0022</v>
      </c>
      <c r="U249" s="8">
        <v>0.0004</v>
      </c>
    </row>
    <row r="250" spans="2:21" ht="12.75">
      <c r="B250" s="6" t="s">
        <v>522</v>
      </c>
      <c r="C250" s="17" t="s">
        <v>523</v>
      </c>
      <c r="D250" s="6" t="s">
        <v>410</v>
      </c>
      <c r="E250" s="6" t="s">
        <v>1409</v>
      </c>
      <c r="F250" s="6"/>
      <c r="G250" s="6" t="s">
        <v>422</v>
      </c>
      <c r="H250" s="6" t="s">
        <v>406</v>
      </c>
      <c r="I250" s="6" t="s">
        <v>148</v>
      </c>
      <c r="J250" s="6"/>
      <c r="K250" s="17">
        <v>5.44</v>
      </c>
      <c r="L250" s="6" t="s">
        <v>43</v>
      </c>
      <c r="M250" s="8">
        <v>0.0675</v>
      </c>
      <c r="N250" s="8">
        <v>0.0528</v>
      </c>
      <c r="O250" s="7">
        <v>630000</v>
      </c>
      <c r="P250" s="7">
        <v>110.75</v>
      </c>
      <c r="Q250" s="7">
        <v>0</v>
      </c>
      <c r="R250" s="7">
        <v>2451.8</v>
      </c>
      <c r="S250" s="8">
        <v>0.0009</v>
      </c>
      <c r="T250" s="8">
        <v>0.0057</v>
      </c>
      <c r="U250" s="8">
        <v>0.0011</v>
      </c>
    </row>
    <row r="251" spans="2:21" ht="12.75">
      <c r="B251" s="6" t="s">
        <v>524</v>
      </c>
      <c r="C251" s="17" t="s">
        <v>525</v>
      </c>
      <c r="D251" s="6" t="s">
        <v>154</v>
      </c>
      <c r="E251" s="6" t="s">
        <v>1409</v>
      </c>
      <c r="F251" s="6"/>
      <c r="G251" s="6" t="s">
        <v>411</v>
      </c>
      <c r="H251" s="6" t="s">
        <v>406</v>
      </c>
      <c r="I251" s="6" t="s">
        <v>148</v>
      </c>
      <c r="J251" s="6"/>
      <c r="K251" s="17">
        <v>5.08</v>
      </c>
      <c r="L251" s="6" t="s">
        <v>43</v>
      </c>
      <c r="M251" s="8">
        <v>0.052</v>
      </c>
      <c r="N251" s="8">
        <v>0.0442</v>
      </c>
      <c r="O251" s="7">
        <v>500000</v>
      </c>
      <c r="P251" s="7">
        <v>105.12</v>
      </c>
      <c r="Q251" s="7">
        <v>0</v>
      </c>
      <c r="R251" s="7">
        <v>1846.91</v>
      </c>
      <c r="S251" s="8">
        <v>0.0005</v>
      </c>
      <c r="T251" s="8">
        <v>0.0043</v>
      </c>
      <c r="U251" s="8">
        <v>0.0009</v>
      </c>
    </row>
    <row r="252" spans="2:21" ht="12.75">
      <c r="B252" s="6" t="s">
        <v>526</v>
      </c>
      <c r="C252" s="17" t="s">
        <v>527</v>
      </c>
      <c r="D252" s="6" t="s">
        <v>154</v>
      </c>
      <c r="E252" s="6" t="s">
        <v>1409</v>
      </c>
      <c r="F252" s="6"/>
      <c r="G252" s="6" t="s">
        <v>351</v>
      </c>
      <c r="H252" s="6" t="s">
        <v>528</v>
      </c>
      <c r="I252" s="6" t="s">
        <v>148</v>
      </c>
      <c r="J252" s="6"/>
      <c r="K252" s="17">
        <v>5.55</v>
      </c>
      <c r="L252" s="6" t="s">
        <v>43</v>
      </c>
      <c r="M252" s="8">
        <v>0.06875</v>
      </c>
      <c r="N252" s="8">
        <v>0.061</v>
      </c>
      <c r="O252" s="7">
        <v>300000</v>
      </c>
      <c r="P252" s="7">
        <v>107.1</v>
      </c>
      <c r="Q252" s="7">
        <v>0</v>
      </c>
      <c r="R252" s="7">
        <v>1129.09</v>
      </c>
      <c r="S252" s="8">
        <v>0.0015</v>
      </c>
      <c r="T252" s="8">
        <v>0.0026</v>
      </c>
      <c r="U252" s="8">
        <v>0.0005</v>
      </c>
    </row>
    <row r="253" spans="2:21" ht="12.75">
      <c r="B253" s="6" t="s">
        <v>529</v>
      </c>
      <c r="C253" s="17" t="s">
        <v>530</v>
      </c>
      <c r="D253" s="6" t="s">
        <v>146</v>
      </c>
      <c r="E253" s="6" t="s">
        <v>1409</v>
      </c>
      <c r="F253" s="6"/>
      <c r="G253" s="6" t="s">
        <v>531</v>
      </c>
      <c r="H253" s="6" t="s">
        <v>532</v>
      </c>
      <c r="I253" s="6" t="s">
        <v>434</v>
      </c>
      <c r="J253" s="6"/>
      <c r="K253" s="17">
        <v>5.59</v>
      </c>
      <c r="L253" s="6" t="s">
        <v>43</v>
      </c>
      <c r="M253" s="8">
        <v>0.045</v>
      </c>
      <c r="N253" s="8">
        <v>0.0435</v>
      </c>
      <c r="O253" s="7">
        <v>198000</v>
      </c>
      <c r="P253" s="7">
        <v>101.64</v>
      </c>
      <c r="Q253" s="7">
        <v>0</v>
      </c>
      <c r="R253" s="7">
        <v>707.17</v>
      </c>
      <c r="S253" s="8">
        <v>0.0004</v>
      </c>
      <c r="T253" s="8">
        <v>0.0017</v>
      </c>
      <c r="U253" s="8">
        <v>0.0003</v>
      </c>
    </row>
    <row r="254" spans="2:21" ht="12.75">
      <c r="B254" s="6" t="s">
        <v>533</v>
      </c>
      <c r="C254" s="17" t="s">
        <v>534</v>
      </c>
      <c r="D254" s="6" t="s">
        <v>154</v>
      </c>
      <c r="E254" s="6" t="s">
        <v>1409</v>
      </c>
      <c r="F254" s="6"/>
      <c r="G254" s="6" t="s">
        <v>304</v>
      </c>
      <c r="H254" s="6" t="s">
        <v>528</v>
      </c>
      <c r="I254" s="6" t="s">
        <v>148</v>
      </c>
      <c r="J254" s="6"/>
      <c r="K254" s="17">
        <v>1.01</v>
      </c>
      <c r="L254" s="6" t="s">
        <v>43</v>
      </c>
      <c r="M254" s="8">
        <v>0.0925</v>
      </c>
      <c r="N254" s="8">
        <v>0.0341</v>
      </c>
      <c r="O254" s="7">
        <v>100000</v>
      </c>
      <c r="P254" s="7">
        <v>110.1</v>
      </c>
      <c r="Q254" s="7">
        <v>0</v>
      </c>
      <c r="R254" s="7">
        <v>386.88</v>
      </c>
      <c r="S254" s="8">
        <v>0</v>
      </c>
      <c r="T254" s="8">
        <v>0.0009</v>
      </c>
      <c r="U254" s="8">
        <v>0.0002</v>
      </c>
    </row>
    <row r="255" spans="2:21" ht="12.75">
      <c r="B255" s="6" t="s">
        <v>535</v>
      </c>
      <c r="C255" s="17" t="s">
        <v>536</v>
      </c>
      <c r="D255" s="6" t="s">
        <v>154</v>
      </c>
      <c r="E255" s="6" t="s">
        <v>1409</v>
      </c>
      <c r="F255" s="6"/>
      <c r="G255" s="6" t="s">
        <v>154</v>
      </c>
      <c r="H255" s="6" t="s">
        <v>528</v>
      </c>
      <c r="I255" s="6" t="s">
        <v>148</v>
      </c>
      <c r="J255" s="6"/>
      <c r="K255" s="17">
        <v>5.78</v>
      </c>
      <c r="L255" s="6" t="s">
        <v>43</v>
      </c>
      <c r="M255" s="8">
        <v>0.0475</v>
      </c>
      <c r="N255" s="8">
        <v>0.0524</v>
      </c>
      <c r="O255" s="7">
        <v>240000</v>
      </c>
      <c r="P255" s="7">
        <v>98.72</v>
      </c>
      <c r="Q255" s="7">
        <v>0</v>
      </c>
      <c r="R255" s="7">
        <v>832.57</v>
      </c>
      <c r="S255" s="8">
        <v>0.0002</v>
      </c>
      <c r="T255" s="8">
        <v>0.0019</v>
      </c>
      <c r="U255" s="8">
        <v>0.0004</v>
      </c>
    </row>
    <row r="256" spans="2:21" ht="12.75">
      <c r="B256" s="6" t="s">
        <v>537</v>
      </c>
      <c r="C256" s="17" t="s">
        <v>538</v>
      </c>
      <c r="D256" s="6" t="s">
        <v>146</v>
      </c>
      <c r="E256" s="6" t="s">
        <v>1409</v>
      </c>
      <c r="F256" s="6"/>
      <c r="G256" s="6" t="s">
        <v>154</v>
      </c>
      <c r="H256" s="6" t="s">
        <v>528</v>
      </c>
      <c r="I256" s="6" t="s">
        <v>148</v>
      </c>
      <c r="J256" s="6"/>
      <c r="K256" s="17">
        <v>7.51</v>
      </c>
      <c r="L256" s="6" t="s">
        <v>43</v>
      </c>
      <c r="M256" s="8">
        <v>0.0475</v>
      </c>
      <c r="N256" s="8">
        <v>0.0539</v>
      </c>
      <c r="O256" s="7">
        <v>195000</v>
      </c>
      <c r="P256" s="7">
        <v>96.85</v>
      </c>
      <c r="Q256" s="7">
        <v>0</v>
      </c>
      <c r="R256" s="7">
        <v>663.65</v>
      </c>
      <c r="S256" s="8">
        <v>0.0004</v>
      </c>
      <c r="T256" s="8">
        <v>0.0015</v>
      </c>
      <c r="U256" s="8">
        <v>0.0003</v>
      </c>
    </row>
    <row r="257" spans="2:21" ht="12.75">
      <c r="B257" s="6" t="s">
        <v>539</v>
      </c>
      <c r="C257" s="17" t="s">
        <v>540</v>
      </c>
      <c r="D257" s="6" t="s">
        <v>541</v>
      </c>
      <c r="E257" s="6" t="s">
        <v>1409</v>
      </c>
      <c r="F257" s="6"/>
      <c r="G257" s="6" t="s">
        <v>154</v>
      </c>
      <c r="H257" s="6" t="s">
        <v>542</v>
      </c>
      <c r="I257" s="6" t="s">
        <v>148</v>
      </c>
      <c r="J257" s="6"/>
      <c r="K257" s="17">
        <v>6.65</v>
      </c>
      <c r="L257" s="6" t="s">
        <v>43</v>
      </c>
      <c r="M257" s="8">
        <v>0.06125</v>
      </c>
      <c r="N257" s="8">
        <v>0.061</v>
      </c>
      <c r="O257" s="7">
        <v>480000</v>
      </c>
      <c r="P257" s="7">
        <v>103.27</v>
      </c>
      <c r="Q257" s="7">
        <v>0</v>
      </c>
      <c r="R257" s="7">
        <v>1741.89</v>
      </c>
      <c r="S257" s="8">
        <v>0.0009</v>
      </c>
      <c r="T257" s="8">
        <v>0.0041</v>
      </c>
      <c r="U257" s="8">
        <v>0.0008</v>
      </c>
    </row>
    <row r="258" spans="2:21" ht="12.75">
      <c r="B258" s="6" t="s">
        <v>543</v>
      </c>
      <c r="C258" s="17" t="s">
        <v>544</v>
      </c>
      <c r="D258" s="6" t="s">
        <v>154</v>
      </c>
      <c r="E258" s="6" t="s">
        <v>1409</v>
      </c>
      <c r="F258" s="6"/>
      <c r="G258" s="6" t="s">
        <v>411</v>
      </c>
      <c r="H258" s="6" t="s">
        <v>542</v>
      </c>
      <c r="I258" s="6" t="s">
        <v>148</v>
      </c>
      <c r="J258" s="6"/>
      <c r="K258" s="17">
        <v>4.12</v>
      </c>
      <c r="L258" s="6" t="s">
        <v>43</v>
      </c>
      <c r="M258" s="8">
        <v>0.06125</v>
      </c>
      <c r="N258" s="8">
        <v>0.0471</v>
      </c>
      <c r="O258" s="7">
        <v>380000</v>
      </c>
      <c r="P258" s="7">
        <v>107.91</v>
      </c>
      <c r="Q258" s="7">
        <v>0</v>
      </c>
      <c r="R258" s="7">
        <v>1440.98</v>
      </c>
      <c r="S258" s="8">
        <v>0.0002</v>
      </c>
      <c r="T258" s="8">
        <v>0.0034</v>
      </c>
      <c r="U258" s="8">
        <v>0.0007</v>
      </c>
    </row>
    <row r="259" spans="2:21" ht="12.75">
      <c r="B259" s="6" t="s">
        <v>545</v>
      </c>
      <c r="C259" s="17" t="s">
        <v>546</v>
      </c>
      <c r="D259" s="6" t="s">
        <v>154</v>
      </c>
      <c r="E259" s="6" t="s">
        <v>1409</v>
      </c>
      <c r="F259" s="6"/>
      <c r="G259" s="6" t="s">
        <v>547</v>
      </c>
      <c r="H259" s="6" t="s">
        <v>548</v>
      </c>
      <c r="I259" s="6" t="s">
        <v>148</v>
      </c>
      <c r="J259" s="6"/>
      <c r="K259" s="17">
        <v>7.78</v>
      </c>
      <c r="L259" s="6" t="s">
        <v>43</v>
      </c>
      <c r="M259" s="8">
        <v>0.042</v>
      </c>
      <c r="N259" s="8">
        <v>0.0613</v>
      </c>
      <c r="O259" s="7">
        <v>580000</v>
      </c>
      <c r="P259" s="7">
        <v>87.46</v>
      </c>
      <c r="Q259" s="7">
        <v>0</v>
      </c>
      <c r="R259" s="7">
        <v>1782.52</v>
      </c>
      <c r="S259" s="8">
        <v>0.0007</v>
      </c>
      <c r="T259" s="8">
        <v>0.0042</v>
      </c>
      <c r="U259" s="8">
        <v>0.0008</v>
      </c>
    </row>
    <row r="262" spans="2:12" ht="12.75">
      <c r="B262" s="6" t="s">
        <v>101</v>
      </c>
      <c r="C262" s="17"/>
      <c r="D262" s="6"/>
      <c r="E262" s="6"/>
      <c r="F262" s="6"/>
      <c r="G262" s="6"/>
      <c r="H262" s="6"/>
      <c r="I262" s="6"/>
      <c r="J262" s="6"/>
      <c r="L262" s="6"/>
    </row>
    <row r="266" ht="12.75">
      <c r="B266" s="5" t="s">
        <v>73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42"/>
  <sheetViews>
    <sheetView rightToLeft="1" workbookViewId="0" topLeftCell="A1">
      <selection activeCell="E170" sqref="E170:E235"/>
    </sheetView>
  </sheetViews>
  <sheetFormatPr defaultColWidth="9.140625" defaultRowHeight="12.75"/>
  <cols>
    <col min="2" max="2" width="36.7109375" style="0" customWidth="1"/>
    <col min="3" max="3" width="15.7109375" style="0" customWidth="1"/>
    <col min="4" max="4" width="12.7109375" style="0" customWidth="1"/>
    <col min="5" max="5" width="11.7109375" style="0" customWidth="1"/>
    <col min="6" max="6" width="13.7109375" style="0" customWidth="1"/>
    <col min="7" max="7" width="46.7109375" style="0" customWidth="1"/>
    <col min="8" max="8" width="17.7109375" style="0" customWidth="1"/>
    <col min="9" max="9" width="16.7109375" style="0" customWidth="1"/>
    <col min="10" max="10" width="14.7109375" style="0" customWidth="1"/>
    <col min="11" max="11" width="21.7109375" style="0" customWidth="1"/>
    <col min="12" max="12" width="13.7109375" style="0" customWidth="1"/>
    <col min="13" max="13" width="24.7109375" style="0" customWidth="1"/>
    <col min="14" max="14" width="27.7109375" style="0" customWidth="1"/>
    <col min="15" max="15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102</v>
      </c>
    </row>
    <row r="7" ht="15.75">
      <c r="B7" s="2" t="s">
        <v>549</v>
      </c>
    </row>
    <row r="8" spans="2:15" ht="12.75">
      <c r="B8" s="3" t="s">
        <v>75</v>
      </c>
      <c r="C8" s="3" t="s">
        <v>76</v>
      </c>
      <c r="D8" s="3" t="s">
        <v>104</v>
      </c>
      <c r="E8" s="3" t="s">
        <v>163</v>
      </c>
      <c r="F8" s="3" t="s">
        <v>77</v>
      </c>
      <c r="G8" s="3" t="s">
        <v>164</v>
      </c>
      <c r="H8" s="3" t="s">
        <v>80</v>
      </c>
      <c r="I8" s="3" t="s">
        <v>107</v>
      </c>
      <c r="J8" s="3" t="s">
        <v>42</v>
      </c>
      <c r="K8" s="3" t="s">
        <v>108</v>
      </c>
      <c r="L8" s="3" t="s">
        <v>83</v>
      </c>
      <c r="M8" s="3" t="s">
        <v>109</v>
      </c>
      <c r="N8" s="3" t="s">
        <v>110</v>
      </c>
      <c r="O8" s="3" t="s">
        <v>85</v>
      </c>
    </row>
    <row r="9" spans="2:15" ht="12.75">
      <c r="B9" s="4"/>
      <c r="C9" s="4"/>
      <c r="D9" s="4"/>
      <c r="E9" s="4"/>
      <c r="F9" s="4"/>
      <c r="G9" s="4"/>
      <c r="H9" s="4"/>
      <c r="I9" s="4" t="s">
        <v>113</v>
      </c>
      <c r="J9" s="4" t="s">
        <v>114</v>
      </c>
      <c r="K9" s="4" t="s">
        <v>87</v>
      </c>
      <c r="L9" s="4" t="s">
        <v>87</v>
      </c>
      <c r="M9" s="4" t="s">
        <v>86</v>
      </c>
      <c r="N9" s="4" t="s">
        <v>86</v>
      </c>
      <c r="O9" s="4" t="s">
        <v>86</v>
      </c>
    </row>
    <row r="11" spans="2:15" ht="12.75">
      <c r="B11" s="3" t="s">
        <v>550</v>
      </c>
      <c r="C11" s="12"/>
      <c r="D11" s="3"/>
      <c r="E11" s="3"/>
      <c r="F11" s="3"/>
      <c r="G11" s="3"/>
      <c r="H11" s="3"/>
      <c r="I11" s="9">
        <v>28173155.4</v>
      </c>
      <c r="L11" s="9">
        <v>362937.89</v>
      </c>
      <c r="N11" s="10">
        <v>1</v>
      </c>
      <c r="O11" s="10">
        <v>0.1694</v>
      </c>
    </row>
    <row r="12" spans="2:15" ht="12.75">
      <c r="B12" s="3" t="s">
        <v>551</v>
      </c>
      <c r="C12" s="12"/>
      <c r="D12" s="3"/>
      <c r="E12" s="3"/>
      <c r="F12" s="3"/>
      <c r="G12" s="3"/>
      <c r="H12" s="3"/>
      <c r="I12" s="9">
        <v>27087712.37</v>
      </c>
      <c r="L12" s="9">
        <v>279192.37</v>
      </c>
      <c r="N12" s="10">
        <v>0.7693</v>
      </c>
      <c r="O12" s="10">
        <v>0.1303</v>
      </c>
    </row>
    <row r="13" spans="2:15" ht="12.75">
      <c r="B13" s="13" t="s">
        <v>552</v>
      </c>
      <c r="C13" s="14"/>
      <c r="D13" s="13"/>
      <c r="E13" s="13"/>
      <c r="F13" s="13"/>
      <c r="G13" s="13"/>
      <c r="H13" s="13"/>
      <c r="I13" s="15">
        <v>19247580.21</v>
      </c>
      <c r="L13" s="15">
        <v>188786.94</v>
      </c>
      <c r="N13" s="16">
        <v>0.5202</v>
      </c>
      <c r="O13" s="16">
        <v>0.0881</v>
      </c>
    </row>
    <row r="14" spans="2:15" ht="12.75">
      <c r="B14" s="6" t="s">
        <v>553</v>
      </c>
      <c r="C14" s="17">
        <v>593038</v>
      </c>
      <c r="D14" s="6" t="s">
        <v>119</v>
      </c>
      <c r="E14" s="6"/>
      <c r="F14" s="18">
        <v>520029083</v>
      </c>
      <c r="G14" s="6" t="s">
        <v>170</v>
      </c>
      <c r="H14" s="6" t="s">
        <v>91</v>
      </c>
      <c r="I14" s="7">
        <v>50958</v>
      </c>
      <c r="J14" s="7">
        <v>7390</v>
      </c>
      <c r="K14" s="7">
        <v>0</v>
      </c>
      <c r="L14" s="7">
        <v>3765.8</v>
      </c>
      <c r="M14" s="8">
        <v>0.0005</v>
      </c>
      <c r="N14" s="8">
        <v>0.0104</v>
      </c>
      <c r="O14" s="8">
        <v>0.0018</v>
      </c>
    </row>
    <row r="15" spans="2:15" ht="12.75">
      <c r="B15" s="6" t="s">
        <v>554</v>
      </c>
      <c r="C15" s="17">
        <v>691212</v>
      </c>
      <c r="D15" s="6" t="s">
        <v>119</v>
      </c>
      <c r="E15" s="6"/>
      <c r="F15" s="18">
        <v>520007030</v>
      </c>
      <c r="G15" s="6" t="s">
        <v>170</v>
      </c>
      <c r="H15" s="6" t="s">
        <v>91</v>
      </c>
      <c r="I15" s="7">
        <v>1007832</v>
      </c>
      <c r="J15" s="7">
        <v>1006</v>
      </c>
      <c r="K15" s="7">
        <v>0</v>
      </c>
      <c r="L15" s="7">
        <v>10138.79</v>
      </c>
      <c r="M15" s="8">
        <v>0.0009</v>
      </c>
      <c r="N15" s="8">
        <v>0.0279</v>
      </c>
      <c r="O15" s="8">
        <v>0.0047</v>
      </c>
    </row>
    <row r="16" spans="2:15" ht="12.75">
      <c r="B16" s="6" t="s">
        <v>555</v>
      </c>
      <c r="C16" s="17">
        <v>604611</v>
      </c>
      <c r="D16" s="6" t="s">
        <v>119</v>
      </c>
      <c r="E16" s="6"/>
      <c r="F16" s="18">
        <v>520018078</v>
      </c>
      <c r="G16" s="6" t="s">
        <v>170</v>
      </c>
      <c r="H16" s="6" t="s">
        <v>91</v>
      </c>
      <c r="I16" s="7">
        <v>973711</v>
      </c>
      <c r="J16" s="7">
        <v>2111</v>
      </c>
      <c r="K16" s="7">
        <v>0</v>
      </c>
      <c r="L16" s="7">
        <v>20555.04</v>
      </c>
      <c r="M16" s="8">
        <v>0.0006</v>
      </c>
      <c r="N16" s="8">
        <v>0.0566</v>
      </c>
      <c r="O16" s="8">
        <v>0.0096</v>
      </c>
    </row>
    <row r="17" spans="2:15" ht="12.75">
      <c r="B17" s="6" t="s">
        <v>556</v>
      </c>
      <c r="C17" s="17">
        <v>695437</v>
      </c>
      <c r="D17" s="6" t="s">
        <v>119</v>
      </c>
      <c r="E17" s="6"/>
      <c r="F17" s="18">
        <v>520000522</v>
      </c>
      <c r="G17" s="6" t="s">
        <v>170</v>
      </c>
      <c r="H17" s="6" t="s">
        <v>91</v>
      </c>
      <c r="I17" s="7">
        <v>96960</v>
      </c>
      <c r="J17" s="7">
        <v>6703</v>
      </c>
      <c r="K17" s="7">
        <v>0</v>
      </c>
      <c r="L17" s="7">
        <v>6499.23</v>
      </c>
      <c r="M17" s="8">
        <v>0.0004</v>
      </c>
      <c r="N17" s="8">
        <v>0.0179</v>
      </c>
      <c r="O17" s="8">
        <v>0.003</v>
      </c>
    </row>
    <row r="18" spans="2:15" ht="12.75">
      <c r="B18" s="6" t="s">
        <v>557</v>
      </c>
      <c r="C18" s="17">
        <v>662577</v>
      </c>
      <c r="D18" s="6" t="s">
        <v>119</v>
      </c>
      <c r="E18" s="6"/>
      <c r="F18" s="18">
        <v>520000118</v>
      </c>
      <c r="G18" s="6" t="s">
        <v>170</v>
      </c>
      <c r="H18" s="6" t="s">
        <v>91</v>
      </c>
      <c r="I18" s="7">
        <v>778752</v>
      </c>
      <c r="J18" s="7">
        <v>2404</v>
      </c>
      <c r="K18" s="7">
        <v>0</v>
      </c>
      <c r="L18" s="7">
        <v>18721.2</v>
      </c>
      <c r="M18" s="8">
        <v>0.0006</v>
      </c>
      <c r="N18" s="8">
        <v>0.0516</v>
      </c>
      <c r="O18" s="8">
        <v>0.0087</v>
      </c>
    </row>
    <row r="19" spans="2:15" ht="12.75">
      <c r="B19" s="6" t="s">
        <v>558</v>
      </c>
      <c r="C19" s="17">
        <v>767012</v>
      </c>
      <c r="D19" s="6" t="s">
        <v>119</v>
      </c>
      <c r="E19" s="6"/>
      <c r="F19" s="18">
        <v>520017450</v>
      </c>
      <c r="G19" s="6" t="s">
        <v>237</v>
      </c>
      <c r="H19" s="6" t="s">
        <v>91</v>
      </c>
      <c r="I19" s="7">
        <v>118519</v>
      </c>
      <c r="J19" s="7">
        <v>1926</v>
      </c>
      <c r="K19" s="7">
        <v>0</v>
      </c>
      <c r="L19" s="7">
        <v>2282.68</v>
      </c>
      <c r="M19" s="8">
        <v>0.0005</v>
      </c>
      <c r="N19" s="8">
        <v>0.0063</v>
      </c>
      <c r="O19" s="8">
        <v>0.0011</v>
      </c>
    </row>
    <row r="20" spans="2:15" ht="12.75">
      <c r="B20" s="6" t="s">
        <v>559</v>
      </c>
      <c r="C20" s="17">
        <v>585018</v>
      </c>
      <c r="D20" s="6" t="s">
        <v>119</v>
      </c>
      <c r="E20" s="6"/>
      <c r="F20" s="18">
        <v>520033986</v>
      </c>
      <c r="G20" s="6" t="s">
        <v>237</v>
      </c>
      <c r="H20" s="6" t="s">
        <v>91</v>
      </c>
      <c r="I20" s="7">
        <v>146954</v>
      </c>
      <c r="J20" s="7">
        <v>2773</v>
      </c>
      <c r="K20" s="7">
        <v>0</v>
      </c>
      <c r="L20" s="7">
        <v>4075.03</v>
      </c>
      <c r="M20" s="8">
        <v>0.0007</v>
      </c>
      <c r="N20" s="8">
        <v>0.0112</v>
      </c>
      <c r="O20" s="8">
        <v>0.0019</v>
      </c>
    </row>
    <row r="21" spans="2:15" ht="12.75">
      <c r="B21" s="6" t="s">
        <v>560</v>
      </c>
      <c r="C21" s="17">
        <v>777037</v>
      </c>
      <c r="D21" s="6" t="s">
        <v>119</v>
      </c>
      <c r="E21" s="6"/>
      <c r="F21" s="18">
        <v>520022732</v>
      </c>
      <c r="G21" s="6" t="s">
        <v>218</v>
      </c>
      <c r="H21" s="6" t="s">
        <v>91</v>
      </c>
      <c r="I21" s="7">
        <v>87432</v>
      </c>
      <c r="J21" s="7">
        <v>2233</v>
      </c>
      <c r="K21" s="7">
        <v>0</v>
      </c>
      <c r="L21" s="7">
        <v>1952.36</v>
      </c>
      <c r="M21" s="8">
        <v>0.0004</v>
      </c>
      <c r="N21" s="8">
        <v>0.0054</v>
      </c>
      <c r="O21" s="8">
        <v>0.0009</v>
      </c>
    </row>
    <row r="22" spans="2:15" ht="12.75">
      <c r="B22" s="6" t="s">
        <v>561</v>
      </c>
      <c r="C22" s="17">
        <v>1095835</v>
      </c>
      <c r="D22" s="6" t="s">
        <v>119</v>
      </c>
      <c r="E22" s="6"/>
      <c r="F22" s="18">
        <v>511659401</v>
      </c>
      <c r="G22" s="6" t="s">
        <v>191</v>
      </c>
      <c r="H22" s="6" t="s">
        <v>91</v>
      </c>
      <c r="I22" s="7">
        <v>165515.84</v>
      </c>
      <c r="J22" s="7">
        <v>3778</v>
      </c>
      <c r="K22" s="7">
        <v>0</v>
      </c>
      <c r="L22" s="7">
        <v>6253.19</v>
      </c>
      <c r="M22" s="8">
        <v>0.0013</v>
      </c>
      <c r="N22" s="8">
        <v>0.0172</v>
      </c>
      <c r="O22" s="8">
        <v>0.0029</v>
      </c>
    </row>
    <row r="23" spans="2:15" ht="12.75">
      <c r="B23" s="6" t="s">
        <v>562</v>
      </c>
      <c r="C23" s="17">
        <v>390013</v>
      </c>
      <c r="D23" s="6" t="s">
        <v>119</v>
      </c>
      <c r="E23" s="6"/>
      <c r="F23" s="18">
        <v>520038506</v>
      </c>
      <c r="G23" s="6" t="s">
        <v>191</v>
      </c>
      <c r="H23" s="6" t="s">
        <v>91</v>
      </c>
      <c r="I23" s="7">
        <v>71792</v>
      </c>
      <c r="J23" s="7">
        <v>3161</v>
      </c>
      <c r="K23" s="7">
        <v>46.66</v>
      </c>
      <c r="L23" s="7">
        <v>2316.01</v>
      </c>
      <c r="M23" s="8">
        <v>0.0004</v>
      </c>
      <c r="N23" s="8">
        <v>0.0064</v>
      </c>
      <c r="O23" s="8">
        <v>0.0011</v>
      </c>
    </row>
    <row r="24" spans="2:15" ht="12.75">
      <c r="B24" s="6" t="s">
        <v>563</v>
      </c>
      <c r="C24" s="17">
        <v>1097278</v>
      </c>
      <c r="D24" s="6" t="s">
        <v>119</v>
      </c>
      <c r="E24" s="6"/>
      <c r="F24" s="18">
        <v>520026683</v>
      </c>
      <c r="G24" s="6" t="s">
        <v>191</v>
      </c>
      <c r="H24" s="6" t="s">
        <v>91</v>
      </c>
      <c r="I24" s="7">
        <v>48598</v>
      </c>
      <c r="J24" s="7">
        <v>1878</v>
      </c>
      <c r="K24" s="7">
        <v>0</v>
      </c>
      <c r="L24" s="7">
        <v>912.67</v>
      </c>
      <c r="M24" s="8">
        <v>0.0001</v>
      </c>
      <c r="N24" s="8">
        <v>0.0025</v>
      </c>
      <c r="O24" s="8">
        <v>0.0004</v>
      </c>
    </row>
    <row r="25" spans="2:15" ht="12.75">
      <c r="B25" s="6" t="s">
        <v>564</v>
      </c>
      <c r="C25" s="17">
        <v>126011</v>
      </c>
      <c r="D25" s="6" t="s">
        <v>119</v>
      </c>
      <c r="E25" s="6"/>
      <c r="F25" s="18">
        <v>520033234</v>
      </c>
      <c r="G25" s="6" t="s">
        <v>191</v>
      </c>
      <c r="H25" s="6" t="s">
        <v>91</v>
      </c>
      <c r="I25" s="7">
        <v>114736</v>
      </c>
      <c r="J25" s="7">
        <v>3463</v>
      </c>
      <c r="K25" s="7">
        <v>0</v>
      </c>
      <c r="L25" s="7">
        <v>3973.31</v>
      </c>
      <c r="M25" s="8">
        <v>0.0006</v>
      </c>
      <c r="N25" s="8">
        <v>0.0109</v>
      </c>
      <c r="O25" s="8">
        <v>0.0019</v>
      </c>
    </row>
    <row r="26" spans="2:15" ht="12.75">
      <c r="B26" s="6" t="s">
        <v>565</v>
      </c>
      <c r="C26" s="17">
        <v>323014</v>
      </c>
      <c r="D26" s="6" t="s">
        <v>119</v>
      </c>
      <c r="E26" s="6"/>
      <c r="F26" s="18">
        <v>520037789</v>
      </c>
      <c r="G26" s="6" t="s">
        <v>191</v>
      </c>
      <c r="H26" s="6" t="s">
        <v>91</v>
      </c>
      <c r="I26" s="7">
        <v>9442</v>
      </c>
      <c r="J26" s="7">
        <v>13970</v>
      </c>
      <c r="K26" s="7">
        <v>0</v>
      </c>
      <c r="L26" s="7">
        <v>1319.05</v>
      </c>
      <c r="M26" s="8">
        <v>0.0002</v>
      </c>
      <c r="N26" s="8">
        <v>0.0036</v>
      </c>
      <c r="O26" s="8">
        <v>0.0006</v>
      </c>
    </row>
    <row r="27" spans="2:15" ht="12.75">
      <c r="B27" s="6" t="s">
        <v>566</v>
      </c>
      <c r="C27" s="17">
        <v>1119478</v>
      </c>
      <c r="D27" s="6" t="s">
        <v>119</v>
      </c>
      <c r="E27" s="6"/>
      <c r="F27" s="18">
        <v>510960719</v>
      </c>
      <c r="G27" s="6" t="s">
        <v>191</v>
      </c>
      <c r="H27" s="6" t="s">
        <v>91</v>
      </c>
      <c r="I27" s="7">
        <v>34963</v>
      </c>
      <c r="J27" s="7">
        <v>16810</v>
      </c>
      <c r="K27" s="7">
        <v>0</v>
      </c>
      <c r="L27" s="7">
        <v>5877.28</v>
      </c>
      <c r="M27" s="8">
        <v>0.0003</v>
      </c>
      <c r="N27" s="8">
        <v>0.0162</v>
      </c>
      <c r="O27" s="8">
        <v>0.0027</v>
      </c>
    </row>
    <row r="28" spans="2:15" ht="12.75">
      <c r="B28" s="6" t="s">
        <v>567</v>
      </c>
      <c r="C28" s="17">
        <v>1121300</v>
      </c>
      <c r="D28" s="6" t="s">
        <v>119</v>
      </c>
      <c r="E28" s="6"/>
      <c r="F28" s="18">
        <v>513951251</v>
      </c>
      <c r="G28" s="6" t="s">
        <v>568</v>
      </c>
      <c r="H28" s="6" t="s">
        <v>91</v>
      </c>
      <c r="I28" s="7">
        <v>11261</v>
      </c>
      <c r="J28" s="7">
        <v>31810</v>
      </c>
      <c r="K28" s="7">
        <v>0</v>
      </c>
      <c r="L28" s="7">
        <v>3582.12</v>
      </c>
      <c r="M28" s="8">
        <v>0.0005</v>
      </c>
      <c r="N28" s="8">
        <v>0.0099</v>
      </c>
      <c r="O28" s="8">
        <v>0.0017</v>
      </c>
    </row>
    <row r="29" spans="2:15" ht="12.75">
      <c r="B29" s="6" t="s">
        <v>569</v>
      </c>
      <c r="C29" s="17">
        <v>1081082</v>
      </c>
      <c r="D29" s="6" t="s">
        <v>119</v>
      </c>
      <c r="E29" s="6"/>
      <c r="F29" s="18">
        <v>520042805</v>
      </c>
      <c r="G29" s="6" t="s">
        <v>568</v>
      </c>
      <c r="H29" s="6" t="s">
        <v>91</v>
      </c>
      <c r="I29" s="7">
        <v>16205</v>
      </c>
      <c r="J29" s="7">
        <v>32110</v>
      </c>
      <c r="K29" s="7">
        <v>0</v>
      </c>
      <c r="L29" s="7">
        <v>5203.43</v>
      </c>
      <c r="M29" s="8">
        <v>0.0003</v>
      </c>
      <c r="N29" s="8">
        <v>0.0143</v>
      </c>
      <c r="O29" s="8">
        <v>0.0024</v>
      </c>
    </row>
    <row r="30" spans="2:15" ht="12.75">
      <c r="B30" s="6" t="s">
        <v>570</v>
      </c>
      <c r="C30" s="17">
        <v>746016</v>
      </c>
      <c r="D30" s="6" t="s">
        <v>119</v>
      </c>
      <c r="E30" s="6"/>
      <c r="F30" s="18">
        <v>520003781</v>
      </c>
      <c r="G30" s="6" t="s">
        <v>568</v>
      </c>
      <c r="H30" s="6" t="s">
        <v>91</v>
      </c>
      <c r="I30" s="7">
        <v>29965</v>
      </c>
      <c r="J30" s="7">
        <v>7550</v>
      </c>
      <c r="K30" s="7">
        <v>0</v>
      </c>
      <c r="L30" s="7">
        <v>2262.36</v>
      </c>
      <c r="M30" s="8">
        <v>0.0003</v>
      </c>
      <c r="N30" s="8">
        <v>0.0062</v>
      </c>
      <c r="O30" s="8">
        <v>0.0011</v>
      </c>
    </row>
    <row r="31" spans="2:15" ht="12.75">
      <c r="B31" s="6" t="s">
        <v>571</v>
      </c>
      <c r="C31" s="17">
        <v>629014</v>
      </c>
      <c r="D31" s="6" t="s">
        <v>119</v>
      </c>
      <c r="E31" s="6"/>
      <c r="F31" s="18">
        <v>520013954</v>
      </c>
      <c r="G31" s="6" t="s">
        <v>223</v>
      </c>
      <c r="H31" s="6" t="s">
        <v>91</v>
      </c>
      <c r="I31" s="7">
        <v>100301</v>
      </c>
      <c r="J31" s="7">
        <v>5956</v>
      </c>
      <c r="K31" s="7">
        <v>0</v>
      </c>
      <c r="L31" s="7">
        <v>5973.93</v>
      </c>
      <c r="M31" s="8">
        <v>0.0001</v>
      </c>
      <c r="N31" s="8">
        <v>0.0165</v>
      </c>
      <c r="O31" s="8">
        <v>0.0028</v>
      </c>
    </row>
    <row r="32" spans="2:15" ht="12.75">
      <c r="B32" s="6" t="s">
        <v>572</v>
      </c>
      <c r="C32" s="17">
        <v>281014</v>
      </c>
      <c r="D32" s="6" t="s">
        <v>119</v>
      </c>
      <c r="E32" s="6"/>
      <c r="F32" s="18">
        <v>520027830</v>
      </c>
      <c r="G32" s="6" t="s">
        <v>223</v>
      </c>
      <c r="H32" s="6" t="s">
        <v>91</v>
      </c>
      <c r="I32" s="7">
        <v>417075</v>
      </c>
      <c r="J32" s="7">
        <v>1480</v>
      </c>
      <c r="K32" s="7">
        <v>0</v>
      </c>
      <c r="L32" s="7">
        <v>6172.71</v>
      </c>
      <c r="M32" s="8">
        <v>0.0003</v>
      </c>
      <c r="N32" s="8">
        <v>0.017</v>
      </c>
      <c r="O32" s="8">
        <v>0.0029</v>
      </c>
    </row>
    <row r="33" spans="2:15" ht="12.75">
      <c r="B33" s="6" t="s">
        <v>573</v>
      </c>
      <c r="C33" s="17">
        <v>1130699</v>
      </c>
      <c r="D33" s="6" t="s">
        <v>119</v>
      </c>
      <c r="E33" s="6"/>
      <c r="F33" s="18">
        <v>529592</v>
      </c>
      <c r="G33" s="6" t="s">
        <v>223</v>
      </c>
      <c r="H33" s="6" t="s">
        <v>91</v>
      </c>
      <c r="I33" s="7">
        <v>28707</v>
      </c>
      <c r="J33" s="7">
        <v>28980</v>
      </c>
      <c r="K33" s="7">
        <v>0</v>
      </c>
      <c r="L33" s="7">
        <v>8319.29</v>
      </c>
      <c r="M33" s="8">
        <v>0.0002</v>
      </c>
      <c r="N33" s="8">
        <v>0.0229</v>
      </c>
      <c r="O33" s="8">
        <v>0.0039</v>
      </c>
    </row>
    <row r="34" spans="2:15" ht="12.75">
      <c r="B34" s="6" t="s">
        <v>574</v>
      </c>
      <c r="C34" s="17">
        <v>1084128</v>
      </c>
      <c r="D34" s="6" t="s">
        <v>119</v>
      </c>
      <c r="E34" s="6"/>
      <c r="F34" s="18">
        <v>520044322</v>
      </c>
      <c r="G34" s="6" t="s">
        <v>273</v>
      </c>
      <c r="H34" s="6" t="s">
        <v>91</v>
      </c>
      <c r="I34" s="7">
        <v>4433</v>
      </c>
      <c r="J34" s="7">
        <v>59230</v>
      </c>
      <c r="K34" s="7">
        <v>0</v>
      </c>
      <c r="L34" s="7">
        <v>2625.67</v>
      </c>
      <c r="M34" s="8">
        <v>0.0004</v>
      </c>
      <c r="N34" s="8">
        <v>0.0072</v>
      </c>
      <c r="O34" s="8">
        <v>0.0012</v>
      </c>
    </row>
    <row r="35" spans="2:15" ht="12.75">
      <c r="B35" s="6" t="s">
        <v>575</v>
      </c>
      <c r="C35" s="17">
        <v>576017</v>
      </c>
      <c r="D35" s="6" t="s">
        <v>119</v>
      </c>
      <c r="E35" s="6"/>
      <c r="F35" s="18">
        <v>520028010</v>
      </c>
      <c r="G35" s="6" t="s">
        <v>273</v>
      </c>
      <c r="H35" s="6" t="s">
        <v>91</v>
      </c>
      <c r="I35" s="7">
        <v>8518</v>
      </c>
      <c r="J35" s="7">
        <v>65880</v>
      </c>
      <c r="K35" s="7">
        <v>0</v>
      </c>
      <c r="L35" s="7">
        <v>5611.66</v>
      </c>
      <c r="M35" s="8">
        <v>0.0011</v>
      </c>
      <c r="N35" s="8">
        <v>0.0155</v>
      </c>
      <c r="O35" s="8">
        <v>0.0026</v>
      </c>
    </row>
    <row r="36" spans="2:15" ht="12.75">
      <c r="B36" s="6" t="s">
        <v>576</v>
      </c>
      <c r="C36" s="17">
        <v>475020</v>
      </c>
      <c r="D36" s="6" t="s">
        <v>119</v>
      </c>
      <c r="E36" s="6"/>
      <c r="F36" s="18">
        <v>550013098</v>
      </c>
      <c r="G36" s="6" t="s">
        <v>304</v>
      </c>
      <c r="H36" s="6" t="s">
        <v>91</v>
      </c>
      <c r="I36" s="7">
        <v>520616.72</v>
      </c>
      <c r="J36" s="7">
        <v>1077</v>
      </c>
      <c r="K36" s="7">
        <v>0</v>
      </c>
      <c r="L36" s="7">
        <v>5607.04</v>
      </c>
      <c r="M36" s="8">
        <v>0.0004</v>
      </c>
      <c r="N36" s="8">
        <v>0.0154</v>
      </c>
      <c r="O36" s="8">
        <v>0.0026</v>
      </c>
    </row>
    <row r="37" spans="2:15" ht="12.75">
      <c r="B37" s="6" t="s">
        <v>577</v>
      </c>
      <c r="C37" s="17">
        <v>232017</v>
      </c>
      <c r="D37" s="6" t="s">
        <v>119</v>
      </c>
      <c r="E37" s="6"/>
      <c r="F37" s="18">
        <v>550010003</v>
      </c>
      <c r="G37" s="6" t="s">
        <v>304</v>
      </c>
      <c r="H37" s="6" t="s">
        <v>91</v>
      </c>
      <c r="I37" s="7">
        <v>11139016.19</v>
      </c>
      <c r="J37" s="7">
        <v>40.9</v>
      </c>
      <c r="K37" s="7">
        <v>0</v>
      </c>
      <c r="L37" s="7">
        <v>4555.86</v>
      </c>
      <c r="M37" s="8">
        <v>0.0009</v>
      </c>
      <c r="N37" s="8">
        <v>0.0126</v>
      </c>
      <c r="O37" s="8">
        <v>0.0021</v>
      </c>
    </row>
    <row r="38" spans="2:15" ht="12.75">
      <c r="B38" s="6" t="s">
        <v>578</v>
      </c>
      <c r="C38" s="17">
        <v>230011</v>
      </c>
      <c r="D38" s="6" t="s">
        <v>119</v>
      </c>
      <c r="E38" s="6"/>
      <c r="F38" s="18">
        <v>520031931</v>
      </c>
      <c r="G38" s="6" t="s">
        <v>204</v>
      </c>
      <c r="H38" s="6" t="s">
        <v>91</v>
      </c>
      <c r="I38" s="7">
        <v>1246951</v>
      </c>
      <c r="J38" s="7">
        <v>448</v>
      </c>
      <c r="K38" s="7">
        <v>0</v>
      </c>
      <c r="L38" s="7">
        <v>5586.34</v>
      </c>
      <c r="M38" s="8">
        <v>0.0005</v>
      </c>
      <c r="N38" s="8">
        <v>0.0154</v>
      </c>
      <c r="O38" s="8">
        <v>0.0026</v>
      </c>
    </row>
    <row r="39" spans="2:15" ht="12.75">
      <c r="B39" s="6" t="s">
        <v>579</v>
      </c>
      <c r="C39" s="17">
        <v>1101534</v>
      </c>
      <c r="D39" s="6" t="s">
        <v>119</v>
      </c>
      <c r="E39" s="6"/>
      <c r="F39" s="18">
        <v>511930125</v>
      </c>
      <c r="G39" s="6" t="s">
        <v>204</v>
      </c>
      <c r="H39" s="6" t="s">
        <v>91</v>
      </c>
      <c r="I39" s="7">
        <v>73470</v>
      </c>
      <c r="J39" s="7">
        <v>2478</v>
      </c>
      <c r="K39" s="7">
        <v>0</v>
      </c>
      <c r="L39" s="7">
        <v>1820.59</v>
      </c>
      <c r="M39" s="8">
        <v>0.0007</v>
      </c>
      <c r="N39" s="8">
        <v>0.005</v>
      </c>
      <c r="O39" s="8">
        <v>0.0008</v>
      </c>
    </row>
    <row r="40" spans="2:15" ht="12.75">
      <c r="B40" s="6" t="s">
        <v>580</v>
      </c>
      <c r="C40" s="17">
        <v>1083484</v>
      </c>
      <c r="D40" s="6" t="s">
        <v>119</v>
      </c>
      <c r="E40" s="6"/>
      <c r="F40" s="18">
        <v>520044314</v>
      </c>
      <c r="G40" s="6" t="s">
        <v>204</v>
      </c>
      <c r="H40" s="6" t="s">
        <v>91</v>
      </c>
      <c r="I40" s="7">
        <v>276818</v>
      </c>
      <c r="J40" s="7">
        <v>1580</v>
      </c>
      <c r="K40" s="7">
        <v>0</v>
      </c>
      <c r="L40" s="7">
        <v>4373.72</v>
      </c>
      <c r="M40" s="8">
        <v>0.0016</v>
      </c>
      <c r="N40" s="8">
        <v>0.0121</v>
      </c>
      <c r="O40" s="8">
        <v>0.002</v>
      </c>
    </row>
    <row r="41" spans="2:15" ht="12.75">
      <c r="B41" s="6" t="s">
        <v>581</v>
      </c>
      <c r="C41" s="17">
        <v>2590248</v>
      </c>
      <c r="D41" s="6" t="s">
        <v>119</v>
      </c>
      <c r="E41" s="6"/>
      <c r="F41" s="18">
        <v>520036658</v>
      </c>
      <c r="G41" s="6" t="s">
        <v>211</v>
      </c>
      <c r="H41" s="6" t="s">
        <v>91</v>
      </c>
      <c r="I41" s="7">
        <v>1464999.95</v>
      </c>
      <c r="J41" s="7">
        <v>162.2</v>
      </c>
      <c r="K41" s="7">
        <v>0</v>
      </c>
      <c r="L41" s="7">
        <v>2376.23</v>
      </c>
      <c r="M41" s="8">
        <v>0.0005</v>
      </c>
      <c r="N41" s="8">
        <v>0.0065</v>
      </c>
      <c r="O41" s="8">
        <v>0.0011</v>
      </c>
    </row>
    <row r="42" spans="2:15" ht="12.75">
      <c r="B42" s="6" t="s">
        <v>582</v>
      </c>
      <c r="C42" s="17">
        <v>1100007</v>
      </c>
      <c r="D42" s="6" t="s">
        <v>119</v>
      </c>
      <c r="E42" s="6"/>
      <c r="F42" s="18">
        <v>510216054</v>
      </c>
      <c r="G42" s="6" t="s">
        <v>211</v>
      </c>
      <c r="H42" s="6" t="s">
        <v>91</v>
      </c>
      <c r="I42" s="7">
        <v>16274</v>
      </c>
      <c r="J42" s="7">
        <v>51550</v>
      </c>
      <c r="K42" s="7">
        <v>640.83</v>
      </c>
      <c r="L42" s="7">
        <v>9030.08</v>
      </c>
      <c r="M42" s="8">
        <v>0.0013</v>
      </c>
      <c r="N42" s="8">
        <v>0.0249</v>
      </c>
      <c r="O42" s="8">
        <v>0.0042</v>
      </c>
    </row>
    <row r="43" spans="2:15" ht="12.75">
      <c r="B43" s="6" t="s">
        <v>583</v>
      </c>
      <c r="C43" s="17">
        <v>273011</v>
      </c>
      <c r="D43" s="6" t="s">
        <v>119</v>
      </c>
      <c r="E43" s="6"/>
      <c r="F43" s="18">
        <v>520036872</v>
      </c>
      <c r="G43" s="6" t="s">
        <v>531</v>
      </c>
      <c r="H43" s="6" t="s">
        <v>91</v>
      </c>
      <c r="I43" s="7">
        <v>28935</v>
      </c>
      <c r="J43" s="7">
        <v>32570</v>
      </c>
      <c r="K43" s="7">
        <v>0</v>
      </c>
      <c r="L43" s="7">
        <v>9424.13</v>
      </c>
      <c r="M43" s="8">
        <v>0.0004</v>
      </c>
      <c r="N43" s="8">
        <v>0.026</v>
      </c>
      <c r="O43" s="8">
        <v>0.0044</v>
      </c>
    </row>
    <row r="44" spans="2:15" ht="12.75">
      <c r="B44" s="6" t="s">
        <v>584</v>
      </c>
      <c r="C44" s="17">
        <v>1082379</v>
      </c>
      <c r="D44" s="6" t="s">
        <v>119</v>
      </c>
      <c r="E44" s="6"/>
      <c r="F44" s="18">
        <v>520041997</v>
      </c>
      <c r="G44" s="6" t="s">
        <v>336</v>
      </c>
      <c r="H44" s="6" t="s">
        <v>91</v>
      </c>
      <c r="I44" s="7">
        <v>72238.04</v>
      </c>
      <c r="J44" s="7">
        <v>9450</v>
      </c>
      <c r="K44" s="7">
        <v>0</v>
      </c>
      <c r="L44" s="7">
        <v>6826.49</v>
      </c>
      <c r="M44" s="8">
        <v>0.0007</v>
      </c>
      <c r="N44" s="8">
        <v>0.0188</v>
      </c>
      <c r="O44" s="8">
        <v>0.0032</v>
      </c>
    </row>
    <row r="45" spans="2:15" ht="12.75">
      <c r="B45" s="6" t="s">
        <v>585</v>
      </c>
      <c r="C45" s="17">
        <v>1106855</v>
      </c>
      <c r="D45" s="6" t="s">
        <v>119</v>
      </c>
      <c r="E45" s="6"/>
      <c r="F45" s="18">
        <v>513009043</v>
      </c>
      <c r="G45" s="6" t="s">
        <v>586</v>
      </c>
      <c r="H45" s="6" t="s">
        <v>91</v>
      </c>
      <c r="I45" s="7">
        <v>8847</v>
      </c>
      <c r="J45" s="7">
        <v>10300</v>
      </c>
      <c r="K45" s="7">
        <v>0</v>
      </c>
      <c r="L45" s="7">
        <v>911.24</v>
      </c>
      <c r="M45" s="8">
        <v>0.0002</v>
      </c>
      <c r="N45" s="8">
        <v>0.0025</v>
      </c>
      <c r="O45" s="8">
        <v>0.0004</v>
      </c>
    </row>
    <row r="46" spans="2:15" ht="12.75">
      <c r="B46" s="6" t="s">
        <v>587</v>
      </c>
      <c r="C46" s="17">
        <v>1129543</v>
      </c>
      <c r="D46" s="6" t="s">
        <v>119</v>
      </c>
      <c r="E46" s="6"/>
      <c r="F46" s="18">
        <v>2279206</v>
      </c>
      <c r="G46" s="6" t="s">
        <v>588</v>
      </c>
      <c r="H46" s="6" t="s">
        <v>91</v>
      </c>
      <c r="I46" s="7">
        <v>45151</v>
      </c>
      <c r="J46" s="7">
        <v>1100</v>
      </c>
      <c r="K46" s="7">
        <v>0</v>
      </c>
      <c r="L46" s="7">
        <v>496.66</v>
      </c>
      <c r="M46" s="8">
        <v>0.0001</v>
      </c>
      <c r="N46" s="8">
        <v>0.0014</v>
      </c>
      <c r="O46" s="8">
        <v>0.0002</v>
      </c>
    </row>
    <row r="47" spans="2:15" ht="12.75">
      <c r="B47" s="6" t="s">
        <v>589</v>
      </c>
      <c r="C47" s="17">
        <v>1081124</v>
      </c>
      <c r="D47" s="6" t="s">
        <v>119</v>
      </c>
      <c r="E47" s="6"/>
      <c r="F47" s="18">
        <v>520043027</v>
      </c>
      <c r="G47" s="6" t="s">
        <v>590</v>
      </c>
      <c r="H47" s="6" t="s">
        <v>91</v>
      </c>
      <c r="I47" s="7">
        <v>13742</v>
      </c>
      <c r="J47" s="7">
        <v>42100</v>
      </c>
      <c r="K47" s="7">
        <v>0</v>
      </c>
      <c r="L47" s="7">
        <v>5785.38</v>
      </c>
      <c r="M47" s="8">
        <v>0.0003</v>
      </c>
      <c r="N47" s="8">
        <v>0.0159</v>
      </c>
      <c r="O47" s="8">
        <v>0.0027</v>
      </c>
    </row>
    <row r="48" spans="2:15" ht="12.75">
      <c r="B48" s="6" t="s">
        <v>591</v>
      </c>
      <c r="C48" s="17">
        <v>1134402</v>
      </c>
      <c r="D48" s="6" t="s">
        <v>119</v>
      </c>
      <c r="E48" s="6"/>
      <c r="F48" s="18">
        <v>880326081</v>
      </c>
      <c r="G48" s="6" t="s">
        <v>592</v>
      </c>
      <c r="H48" s="6" t="s">
        <v>91</v>
      </c>
      <c r="I48" s="7">
        <v>17891.47</v>
      </c>
      <c r="J48" s="7">
        <v>20040</v>
      </c>
      <c r="K48" s="7">
        <v>14.94</v>
      </c>
      <c r="L48" s="7">
        <v>3600.39</v>
      </c>
      <c r="M48" s="8">
        <v>0.0004</v>
      </c>
      <c r="N48" s="8">
        <v>0.0099</v>
      </c>
      <c r="O48" s="8">
        <v>0.0017</v>
      </c>
    </row>
    <row r="49" spans="2:15" ht="12.75">
      <c r="B49" s="13" t="s">
        <v>593</v>
      </c>
      <c r="C49" s="14"/>
      <c r="D49" s="13"/>
      <c r="E49" s="13"/>
      <c r="F49" s="13"/>
      <c r="G49" s="13"/>
      <c r="H49" s="13"/>
      <c r="I49" s="15">
        <v>5956742.01</v>
      </c>
      <c r="L49" s="15">
        <v>74798.6</v>
      </c>
      <c r="N49" s="16">
        <v>0.2061</v>
      </c>
      <c r="O49" s="16">
        <v>0.0349</v>
      </c>
    </row>
    <row r="50" spans="2:15" ht="12.75">
      <c r="B50" s="6" t="s">
        <v>594</v>
      </c>
      <c r="C50" s="17">
        <v>711010</v>
      </c>
      <c r="D50" s="6" t="s">
        <v>119</v>
      </c>
      <c r="E50" s="6"/>
      <c r="F50" s="18">
        <v>520019753</v>
      </c>
      <c r="G50" s="6" t="s">
        <v>170</v>
      </c>
      <c r="H50" s="6" t="s">
        <v>91</v>
      </c>
      <c r="I50" s="7">
        <v>2600</v>
      </c>
      <c r="J50" s="7">
        <v>68150</v>
      </c>
      <c r="K50" s="7">
        <v>0</v>
      </c>
      <c r="L50" s="7">
        <v>1771.9</v>
      </c>
      <c r="M50" s="8">
        <v>0.0029</v>
      </c>
      <c r="N50" s="8">
        <v>0.0049</v>
      </c>
      <c r="O50" s="8">
        <v>0.0008</v>
      </c>
    </row>
    <row r="51" spans="2:15" ht="12.75">
      <c r="B51" s="6" t="s">
        <v>595</v>
      </c>
      <c r="C51" s="17">
        <v>763011</v>
      </c>
      <c r="D51" s="6" t="s">
        <v>119</v>
      </c>
      <c r="E51" s="6"/>
      <c r="F51" s="18">
        <v>520029026</v>
      </c>
      <c r="G51" s="6" t="s">
        <v>170</v>
      </c>
      <c r="H51" s="6" t="s">
        <v>91</v>
      </c>
      <c r="I51" s="7">
        <v>19233</v>
      </c>
      <c r="J51" s="7">
        <v>8887</v>
      </c>
      <c r="K51" s="7">
        <v>24.41</v>
      </c>
      <c r="L51" s="7">
        <v>1733.65</v>
      </c>
      <c r="M51" s="8">
        <v>0.0005</v>
      </c>
      <c r="N51" s="8">
        <v>0.0048</v>
      </c>
      <c r="O51" s="8">
        <v>0.0008</v>
      </c>
    </row>
    <row r="52" spans="2:15" ht="12.75">
      <c r="B52" s="6" t="s">
        <v>596</v>
      </c>
      <c r="C52" s="17">
        <v>1129501</v>
      </c>
      <c r="D52" s="6" t="s">
        <v>119</v>
      </c>
      <c r="E52" s="6"/>
      <c r="F52" s="18">
        <v>513910703</v>
      </c>
      <c r="G52" s="6" t="s">
        <v>237</v>
      </c>
      <c r="H52" s="6" t="s">
        <v>91</v>
      </c>
      <c r="I52" s="7">
        <v>3331</v>
      </c>
      <c r="J52" s="7">
        <v>22900</v>
      </c>
      <c r="K52" s="7">
        <v>27.24</v>
      </c>
      <c r="L52" s="7">
        <v>790.04</v>
      </c>
      <c r="M52" s="8">
        <v>0.0002</v>
      </c>
      <c r="N52" s="8">
        <v>0.0022</v>
      </c>
      <c r="O52" s="8">
        <v>0.0004</v>
      </c>
    </row>
    <row r="53" spans="2:15" ht="12.75">
      <c r="B53" s="6" t="s">
        <v>597</v>
      </c>
      <c r="C53" s="17">
        <v>224014</v>
      </c>
      <c r="D53" s="6" t="s">
        <v>119</v>
      </c>
      <c r="E53" s="6"/>
      <c r="F53" s="18">
        <v>520036120</v>
      </c>
      <c r="G53" s="6" t="s">
        <v>237</v>
      </c>
      <c r="H53" s="6" t="s">
        <v>91</v>
      </c>
      <c r="I53" s="7">
        <v>17604</v>
      </c>
      <c r="J53" s="7">
        <v>6317</v>
      </c>
      <c r="K53" s="7">
        <v>0</v>
      </c>
      <c r="L53" s="7">
        <v>1112.04</v>
      </c>
      <c r="M53" s="8">
        <v>0.0003</v>
      </c>
      <c r="N53" s="8">
        <v>0.0031</v>
      </c>
      <c r="O53" s="8">
        <v>0.0005</v>
      </c>
    </row>
    <row r="54" spans="2:15" ht="12.75">
      <c r="B54" s="6" t="s">
        <v>598</v>
      </c>
      <c r="C54" s="17">
        <v>1081165</v>
      </c>
      <c r="D54" s="6" t="s">
        <v>119</v>
      </c>
      <c r="E54" s="6"/>
      <c r="F54" s="18">
        <v>520029984</v>
      </c>
      <c r="G54" s="6" t="s">
        <v>237</v>
      </c>
      <c r="H54" s="6" t="s">
        <v>91</v>
      </c>
      <c r="I54" s="7">
        <v>162265</v>
      </c>
      <c r="J54" s="7">
        <v>374.3</v>
      </c>
      <c r="K54" s="7">
        <v>0</v>
      </c>
      <c r="L54" s="7">
        <v>607.36</v>
      </c>
      <c r="M54" s="8">
        <v>0.0002</v>
      </c>
      <c r="N54" s="8">
        <v>0.0017</v>
      </c>
      <c r="O54" s="8">
        <v>0.0003</v>
      </c>
    </row>
    <row r="55" spans="2:15" ht="12.75">
      <c r="B55" s="6" t="s">
        <v>599</v>
      </c>
      <c r="C55" s="17">
        <v>566018</v>
      </c>
      <c r="D55" s="6" t="s">
        <v>119</v>
      </c>
      <c r="E55" s="6"/>
      <c r="F55" s="18">
        <v>520007469</v>
      </c>
      <c r="G55" s="6" t="s">
        <v>237</v>
      </c>
      <c r="H55" s="6" t="s">
        <v>91</v>
      </c>
      <c r="I55" s="7">
        <v>43564</v>
      </c>
      <c r="J55" s="7">
        <v>4492</v>
      </c>
      <c r="K55" s="7">
        <v>0</v>
      </c>
      <c r="L55" s="7">
        <v>1956.89</v>
      </c>
      <c r="M55" s="8">
        <v>0.0007</v>
      </c>
      <c r="N55" s="8">
        <v>0.0054</v>
      </c>
      <c r="O55" s="8">
        <v>0.0009</v>
      </c>
    </row>
    <row r="56" spans="2:15" ht="12.75">
      <c r="B56" s="6" t="s">
        <v>600</v>
      </c>
      <c r="C56" s="17">
        <v>5010129</v>
      </c>
      <c r="D56" s="6" t="s">
        <v>119</v>
      </c>
      <c r="E56" s="6"/>
      <c r="F56" s="18">
        <v>520039967</v>
      </c>
      <c r="G56" s="6" t="s">
        <v>218</v>
      </c>
      <c r="H56" s="6" t="s">
        <v>91</v>
      </c>
      <c r="I56" s="7">
        <v>14298</v>
      </c>
      <c r="J56" s="7">
        <v>5396</v>
      </c>
      <c r="K56" s="7">
        <v>0</v>
      </c>
      <c r="L56" s="7">
        <v>771.52</v>
      </c>
      <c r="M56" s="8">
        <v>0.0006</v>
      </c>
      <c r="N56" s="8">
        <v>0.0021</v>
      </c>
      <c r="O56" s="8">
        <v>0.0004</v>
      </c>
    </row>
    <row r="57" spans="2:15" ht="12.75">
      <c r="B57" s="6" t="s">
        <v>601</v>
      </c>
      <c r="C57" s="17">
        <v>829010</v>
      </c>
      <c r="D57" s="6" t="s">
        <v>119</v>
      </c>
      <c r="E57" s="6"/>
      <c r="F57" s="18">
        <v>520033291</v>
      </c>
      <c r="G57" s="6" t="s">
        <v>218</v>
      </c>
      <c r="H57" s="6" t="s">
        <v>91</v>
      </c>
      <c r="I57" s="7">
        <v>43071</v>
      </c>
      <c r="J57" s="7">
        <v>2628</v>
      </c>
      <c r="K57" s="7">
        <v>0</v>
      </c>
      <c r="L57" s="7">
        <v>1131.91</v>
      </c>
      <c r="M57" s="8">
        <v>0.0005</v>
      </c>
      <c r="N57" s="8">
        <v>0.0031</v>
      </c>
      <c r="O57" s="8">
        <v>0.0005</v>
      </c>
    </row>
    <row r="58" spans="2:15" ht="12.75">
      <c r="B58" s="6" t="s">
        <v>602</v>
      </c>
      <c r="C58" s="17">
        <v>1123850</v>
      </c>
      <c r="D58" s="6" t="s">
        <v>119</v>
      </c>
      <c r="E58" s="6"/>
      <c r="F58" s="18">
        <v>514065283</v>
      </c>
      <c r="G58" s="6" t="s">
        <v>218</v>
      </c>
      <c r="H58" s="6" t="s">
        <v>91</v>
      </c>
      <c r="I58" s="7">
        <v>12338</v>
      </c>
      <c r="J58" s="7">
        <v>2459</v>
      </c>
      <c r="K58" s="7">
        <v>0</v>
      </c>
      <c r="L58" s="7">
        <v>303.39</v>
      </c>
      <c r="M58" s="8">
        <v>0.0002</v>
      </c>
      <c r="N58" s="8">
        <v>0.0008</v>
      </c>
      <c r="O58" s="8">
        <v>0.0001</v>
      </c>
    </row>
    <row r="59" spans="2:15" ht="12.75">
      <c r="B59" s="6" t="s">
        <v>603</v>
      </c>
      <c r="C59" s="17">
        <v>1104249</v>
      </c>
      <c r="D59" s="6" t="s">
        <v>119</v>
      </c>
      <c r="E59" s="6"/>
      <c r="F59" s="18">
        <v>513770669</v>
      </c>
      <c r="G59" s="6" t="s">
        <v>218</v>
      </c>
      <c r="H59" s="6" t="s">
        <v>91</v>
      </c>
      <c r="I59" s="7">
        <v>3735</v>
      </c>
      <c r="J59" s="7">
        <v>17620</v>
      </c>
      <c r="K59" s="7">
        <v>0</v>
      </c>
      <c r="L59" s="7">
        <v>658.11</v>
      </c>
      <c r="M59" s="8">
        <v>0.0003</v>
      </c>
      <c r="N59" s="8">
        <v>0.0018</v>
      </c>
      <c r="O59" s="8">
        <v>0.0003</v>
      </c>
    </row>
    <row r="60" spans="2:15" ht="12.75">
      <c r="B60" s="6" t="s">
        <v>604</v>
      </c>
      <c r="C60" s="17">
        <v>258012</v>
      </c>
      <c r="D60" s="6" t="s">
        <v>119</v>
      </c>
      <c r="E60" s="6"/>
      <c r="F60" s="18">
        <v>520036732</v>
      </c>
      <c r="G60" s="6" t="s">
        <v>218</v>
      </c>
      <c r="H60" s="6" t="s">
        <v>91</v>
      </c>
      <c r="I60" s="7">
        <v>9196</v>
      </c>
      <c r="J60" s="7">
        <v>10250</v>
      </c>
      <c r="K60" s="7">
        <v>0</v>
      </c>
      <c r="L60" s="7">
        <v>942.59</v>
      </c>
      <c r="M60" s="8">
        <v>0.0011</v>
      </c>
      <c r="N60" s="8">
        <v>0.0026</v>
      </c>
      <c r="O60" s="8">
        <v>0.0004</v>
      </c>
    </row>
    <row r="61" spans="2:15" ht="12.75">
      <c r="B61" s="6" t="s">
        <v>605</v>
      </c>
      <c r="C61" s="17">
        <v>1087824</v>
      </c>
      <c r="D61" s="6" t="s">
        <v>119</v>
      </c>
      <c r="E61" s="6"/>
      <c r="F61" s="18">
        <v>520017146</v>
      </c>
      <c r="G61" s="6" t="s">
        <v>287</v>
      </c>
      <c r="H61" s="6" t="s">
        <v>91</v>
      </c>
      <c r="I61" s="7">
        <v>183097</v>
      </c>
      <c r="J61" s="7">
        <v>116.9</v>
      </c>
      <c r="K61" s="7">
        <v>0</v>
      </c>
      <c r="L61" s="7">
        <v>214.04</v>
      </c>
      <c r="M61" s="8">
        <v>0.0004</v>
      </c>
      <c r="N61" s="8">
        <v>0.0006</v>
      </c>
      <c r="O61" s="8">
        <v>0.0001</v>
      </c>
    </row>
    <row r="62" spans="2:15" ht="12.75">
      <c r="B62" s="6" t="s">
        <v>606</v>
      </c>
      <c r="C62" s="17">
        <v>288019</v>
      </c>
      <c r="D62" s="6" t="s">
        <v>119</v>
      </c>
      <c r="E62" s="6"/>
      <c r="F62" s="18">
        <v>520037425</v>
      </c>
      <c r="G62" s="6" t="s">
        <v>287</v>
      </c>
      <c r="H62" s="6" t="s">
        <v>91</v>
      </c>
      <c r="I62" s="7">
        <v>1165</v>
      </c>
      <c r="J62" s="7">
        <v>9753</v>
      </c>
      <c r="K62" s="7">
        <v>0</v>
      </c>
      <c r="L62" s="7">
        <v>113.62</v>
      </c>
      <c r="M62" s="8">
        <v>0.0001</v>
      </c>
      <c r="N62" s="8">
        <v>0.0003</v>
      </c>
      <c r="O62" s="8">
        <v>0.0001</v>
      </c>
    </row>
    <row r="63" spans="2:15" ht="12.75">
      <c r="B63" s="6" t="s">
        <v>607</v>
      </c>
      <c r="C63" s="17">
        <v>1820083</v>
      </c>
      <c r="D63" s="6" t="s">
        <v>119</v>
      </c>
      <c r="E63" s="6"/>
      <c r="F63" s="18">
        <v>520035171</v>
      </c>
      <c r="G63" s="6" t="s">
        <v>191</v>
      </c>
      <c r="H63" s="6" t="s">
        <v>91</v>
      </c>
      <c r="I63" s="7">
        <v>97600</v>
      </c>
      <c r="J63" s="7">
        <v>617.1</v>
      </c>
      <c r="K63" s="7">
        <v>0</v>
      </c>
      <c r="L63" s="7">
        <v>602.29</v>
      </c>
      <c r="M63" s="8">
        <v>0.0007</v>
      </c>
      <c r="N63" s="8">
        <v>0.0017</v>
      </c>
      <c r="O63" s="8">
        <v>0.0003</v>
      </c>
    </row>
    <row r="64" spans="2:15" ht="12.75">
      <c r="B64" s="6" t="s">
        <v>608</v>
      </c>
      <c r="C64" s="17">
        <v>715011</v>
      </c>
      <c r="D64" s="6" t="s">
        <v>119</v>
      </c>
      <c r="E64" s="6"/>
      <c r="F64" s="18">
        <v>520025990</v>
      </c>
      <c r="G64" s="6" t="s">
        <v>191</v>
      </c>
      <c r="H64" s="6" t="s">
        <v>91</v>
      </c>
      <c r="I64" s="7">
        <v>42545</v>
      </c>
      <c r="J64" s="7">
        <v>367.6</v>
      </c>
      <c r="K64" s="7">
        <v>0</v>
      </c>
      <c r="L64" s="7">
        <v>156.4</v>
      </c>
      <c r="M64" s="8">
        <v>0.0002</v>
      </c>
      <c r="N64" s="8">
        <v>0.0004</v>
      </c>
      <c r="O64" s="8">
        <v>0.0001</v>
      </c>
    </row>
    <row r="65" spans="2:15" ht="12.75">
      <c r="B65" s="6" t="s">
        <v>609</v>
      </c>
      <c r="C65" s="17">
        <v>387019</v>
      </c>
      <c r="D65" s="6" t="s">
        <v>119</v>
      </c>
      <c r="E65" s="6"/>
      <c r="F65" s="18">
        <v>520038894</v>
      </c>
      <c r="G65" s="6" t="s">
        <v>191</v>
      </c>
      <c r="H65" s="6" t="s">
        <v>91</v>
      </c>
      <c r="I65" s="7">
        <v>1766</v>
      </c>
      <c r="J65" s="7">
        <v>12120</v>
      </c>
      <c r="K65" s="7">
        <v>0</v>
      </c>
      <c r="L65" s="7">
        <v>214.04</v>
      </c>
      <c r="M65" s="8">
        <v>0.0001</v>
      </c>
      <c r="N65" s="8">
        <v>0.0006</v>
      </c>
      <c r="O65" s="8">
        <v>0.0001</v>
      </c>
    </row>
    <row r="66" spans="2:15" ht="12.75">
      <c r="B66" s="6" t="s">
        <v>610</v>
      </c>
      <c r="C66" s="17">
        <v>1091354</v>
      </c>
      <c r="D66" s="6" t="s">
        <v>119</v>
      </c>
      <c r="E66" s="6"/>
      <c r="F66" s="18">
        <v>510560188</v>
      </c>
      <c r="G66" s="6" t="s">
        <v>191</v>
      </c>
      <c r="H66" s="6" t="s">
        <v>91</v>
      </c>
      <c r="I66" s="7">
        <v>9513.09</v>
      </c>
      <c r="J66" s="7">
        <v>8640</v>
      </c>
      <c r="K66" s="7">
        <v>0</v>
      </c>
      <c r="L66" s="7">
        <v>821.93</v>
      </c>
      <c r="M66" s="8">
        <v>0.0003</v>
      </c>
      <c r="N66" s="8">
        <v>0.0023</v>
      </c>
      <c r="O66" s="8">
        <v>0.0004</v>
      </c>
    </row>
    <row r="67" spans="2:15" ht="12.75">
      <c r="B67" s="6" t="s">
        <v>611</v>
      </c>
      <c r="C67" s="17">
        <v>1132315</v>
      </c>
      <c r="D67" s="6" t="s">
        <v>119</v>
      </c>
      <c r="E67" s="6"/>
      <c r="F67" s="18">
        <v>510381601</v>
      </c>
      <c r="G67" s="6" t="s">
        <v>191</v>
      </c>
      <c r="H67" s="6" t="s">
        <v>91</v>
      </c>
      <c r="I67" s="7">
        <v>61621</v>
      </c>
      <c r="J67" s="7">
        <v>1468</v>
      </c>
      <c r="K67" s="7">
        <v>0</v>
      </c>
      <c r="L67" s="7">
        <v>904.6</v>
      </c>
      <c r="M67" s="8">
        <v>0.0007</v>
      </c>
      <c r="N67" s="8">
        <v>0.0025</v>
      </c>
      <c r="O67" s="8">
        <v>0.0004</v>
      </c>
    </row>
    <row r="68" spans="2:15" ht="12.75">
      <c r="B68" s="6" t="s">
        <v>612</v>
      </c>
      <c r="C68" s="17">
        <v>1097260</v>
      </c>
      <c r="D68" s="6" t="s">
        <v>119</v>
      </c>
      <c r="E68" s="6"/>
      <c r="F68" s="18">
        <v>513623314</v>
      </c>
      <c r="G68" s="6" t="s">
        <v>191</v>
      </c>
      <c r="H68" s="6" t="s">
        <v>91</v>
      </c>
      <c r="I68" s="7">
        <v>3308</v>
      </c>
      <c r="J68" s="7">
        <v>23430</v>
      </c>
      <c r="K68" s="7">
        <v>0</v>
      </c>
      <c r="L68" s="7">
        <v>775.06</v>
      </c>
      <c r="M68" s="8">
        <v>0.0002</v>
      </c>
      <c r="N68" s="8">
        <v>0.0021</v>
      </c>
      <c r="O68" s="8">
        <v>0.0004</v>
      </c>
    </row>
    <row r="69" spans="2:15" ht="12.75">
      <c r="B69" s="6" t="s">
        <v>613</v>
      </c>
      <c r="C69" s="17">
        <v>1121607</v>
      </c>
      <c r="D69" s="6" t="s">
        <v>119</v>
      </c>
      <c r="E69" s="6"/>
      <c r="F69" s="18">
        <v>34250659</v>
      </c>
      <c r="G69" s="6" t="s">
        <v>191</v>
      </c>
      <c r="H69" s="6" t="s">
        <v>91</v>
      </c>
      <c r="I69" s="7">
        <v>4345</v>
      </c>
      <c r="J69" s="7">
        <v>41990</v>
      </c>
      <c r="K69" s="7">
        <v>0</v>
      </c>
      <c r="L69" s="7">
        <v>1824.47</v>
      </c>
      <c r="M69" s="8">
        <v>0.0006</v>
      </c>
      <c r="N69" s="8">
        <v>0.005</v>
      </c>
      <c r="O69" s="8">
        <v>0.0009</v>
      </c>
    </row>
    <row r="70" spans="2:15" ht="12.75">
      <c r="B70" s="6" t="s">
        <v>614</v>
      </c>
      <c r="C70" s="17">
        <v>759019</v>
      </c>
      <c r="D70" s="6" t="s">
        <v>119</v>
      </c>
      <c r="E70" s="6"/>
      <c r="F70" s="18">
        <v>520001736</v>
      </c>
      <c r="G70" s="6" t="s">
        <v>191</v>
      </c>
      <c r="H70" s="6" t="s">
        <v>91</v>
      </c>
      <c r="I70" s="7">
        <v>1685</v>
      </c>
      <c r="J70" s="7">
        <v>165900</v>
      </c>
      <c r="K70" s="7">
        <v>0</v>
      </c>
      <c r="L70" s="7">
        <v>2795.41</v>
      </c>
      <c r="M70" s="8">
        <v>0.0008</v>
      </c>
      <c r="N70" s="8">
        <v>0.0077</v>
      </c>
      <c r="O70" s="8">
        <v>0.0013</v>
      </c>
    </row>
    <row r="71" spans="2:15" ht="12.75">
      <c r="B71" s="6" t="s">
        <v>615</v>
      </c>
      <c r="C71" s="17">
        <v>434019</v>
      </c>
      <c r="D71" s="6" t="s">
        <v>119</v>
      </c>
      <c r="E71" s="6"/>
      <c r="F71" s="18">
        <v>520039298</v>
      </c>
      <c r="G71" s="6" t="s">
        <v>191</v>
      </c>
      <c r="H71" s="6" t="s">
        <v>91</v>
      </c>
      <c r="I71" s="7">
        <v>259506</v>
      </c>
      <c r="J71" s="7">
        <v>391.3</v>
      </c>
      <c r="K71" s="7">
        <v>32.8</v>
      </c>
      <c r="L71" s="7">
        <v>1048.25</v>
      </c>
      <c r="M71" s="8">
        <v>0.0011</v>
      </c>
      <c r="N71" s="8">
        <v>0.0029</v>
      </c>
      <c r="O71" s="8">
        <v>0.0005</v>
      </c>
    </row>
    <row r="72" spans="2:15" ht="12.75">
      <c r="B72" s="6" t="s">
        <v>616</v>
      </c>
      <c r="C72" s="17">
        <v>434017</v>
      </c>
      <c r="D72" s="6" t="s">
        <v>119</v>
      </c>
      <c r="E72" s="6"/>
      <c r="F72" s="18">
        <v>520039298</v>
      </c>
      <c r="G72" s="6" t="s">
        <v>191</v>
      </c>
      <c r="H72" s="6" t="s">
        <v>91</v>
      </c>
      <c r="I72" s="7">
        <v>56558.6</v>
      </c>
      <c r="J72" s="7">
        <v>391.06</v>
      </c>
      <c r="K72" s="7">
        <v>0</v>
      </c>
      <c r="L72" s="7">
        <v>221.18</v>
      </c>
      <c r="M72" s="8">
        <v>0.0002</v>
      </c>
      <c r="N72" s="8">
        <v>0.0006</v>
      </c>
      <c r="O72" s="8">
        <v>0.0001</v>
      </c>
    </row>
    <row r="73" spans="2:15" ht="12.75">
      <c r="B73" s="6" t="s">
        <v>617</v>
      </c>
      <c r="C73" s="17">
        <v>198010</v>
      </c>
      <c r="D73" s="6" t="s">
        <v>119</v>
      </c>
      <c r="E73" s="6"/>
      <c r="F73" s="18">
        <v>520017070</v>
      </c>
      <c r="G73" s="6" t="s">
        <v>191</v>
      </c>
      <c r="H73" s="6" t="s">
        <v>91</v>
      </c>
      <c r="I73" s="7">
        <v>369539</v>
      </c>
      <c r="J73" s="7">
        <v>848.2</v>
      </c>
      <c r="K73" s="7">
        <v>0</v>
      </c>
      <c r="L73" s="7">
        <v>3134.43</v>
      </c>
      <c r="M73" s="8">
        <v>0.0012</v>
      </c>
      <c r="N73" s="8">
        <v>0.0086</v>
      </c>
      <c r="O73" s="8">
        <v>0.0015</v>
      </c>
    </row>
    <row r="74" spans="2:15" ht="12.75">
      <c r="B74" s="6" t="s">
        <v>618</v>
      </c>
      <c r="C74" s="17">
        <v>226019</v>
      </c>
      <c r="D74" s="6" t="s">
        <v>119</v>
      </c>
      <c r="E74" s="6"/>
      <c r="F74" s="18">
        <v>520024126</v>
      </c>
      <c r="G74" s="6" t="s">
        <v>191</v>
      </c>
      <c r="H74" s="6" t="s">
        <v>91</v>
      </c>
      <c r="I74" s="7">
        <v>671506</v>
      </c>
      <c r="J74" s="7">
        <v>488.2</v>
      </c>
      <c r="K74" s="7">
        <v>0</v>
      </c>
      <c r="L74" s="7">
        <v>3278.29</v>
      </c>
      <c r="M74" s="8">
        <v>0.0015</v>
      </c>
      <c r="N74" s="8">
        <v>0.009</v>
      </c>
      <c r="O74" s="8">
        <v>0.0015</v>
      </c>
    </row>
    <row r="75" spans="2:15" ht="12.75">
      <c r="B75" s="6" t="s">
        <v>619</v>
      </c>
      <c r="C75" s="17">
        <v>699017</v>
      </c>
      <c r="D75" s="6" t="s">
        <v>119</v>
      </c>
      <c r="E75" s="6"/>
      <c r="F75" s="18">
        <v>520025438</v>
      </c>
      <c r="G75" s="6" t="s">
        <v>191</v>
      </c>
      <c r="H75" s="6" t="s">
        <v>91</v>
      </c>
      <c r="I75" s="7">
        <v>4598</v>
      </c>
      <c r="J75" s="7">
        <v>29920</v>
      </c>
      <c r="K75" s="7">
        <v>0</v>
      </c>
      <c r="L75" s="7">
        <v>1375.72</v>
      </c>
      <c r="M75" s="8">
        <v>0.0007</v>
      </c>
      <c r="N75" s="8">
        <v>0.0038</v>
      </c>
      <c r="O75" s="8">
        <v>0.0006</v>
      </c>
    </row>
    <row r="76" spans="2:15" ht="12.75">
      <c r="B76" s="6" t="s">
        <v>620</v>
      </c>
      <c r="C76" s="17">
        <v>1081686</v>
      </c>
      <c r="D76" s="6" t="s">
        <v>119</v>
      </c>
      <c r="E76" s="6"/>
      <c r="F76" s="18">
        <v>520043720</v>
      </c>
      <c r="G76" s="6" t="s">
        <v>191</v>
      </c>
      <c r="H76" s="6" t="s">
        <v>91</v>
      </c>
      <c r="I76" s="7">
        <v>26071</v>
      </c>
      <c r="J76" s="7">
        <v>3074</v>
      </c>
      <c r="K76" s="7">
        <v>0</v>
      </c>
      <c r="L76" s="7">
        <v>801.42</v>
      </c>
      <c r="M76" s="8">
        <v>0.0004</v>
      </c>
      <c r="N76" s="8">
        <v>0.0022</v>
      </c>
      <c r="O76" s="8">
        <v>0.0004</v>
      </c>
    </row>
    <row r="77" spans="2:15" ht="12.75">
      <c r="B77" s="6" t="s">
        <v>621</v>
      </c>
      <c r="C77" s="17">
        <v>1109644</v>
      </c>
      <c r="D77" s="6" t="s">
        <v>119</v>
      </c>
      <c r="E77" s="6"/>
      <c r="F77" s="18">
        <v>513992529</v>
      </c>
      <c r="G77" s="6" t="s">
        <v>191</v>
      </c>
      <c r="H77" s="6" t="s">
        <v>91</v>
      </c>
      <c r="I77" s="7">
        <v>473801</v>
      </c>
      <c r="J77" s="7">
        <v>681.5</v>
      </c>
      <c r="K77" s="7">
        <v>0</v>
      </c>
      <c r="L77" s="7">
        <v>3228.95</v>
      </c>
      <c r="M77" s="8">
        <v>0.0028</v>
      </c>
      <c r="N77" s="8">
        <v>0.0089</v>
      </c>
      <c r="O77" s="8">
        <v>0.0015</v>
      </c>
    </row>
    <row r="78" spans="2:15" ht="12.75">
      <c r="B78" s="6" t="s">
        <v>622</v>
      </c>
      <c r="C78" s="17">
        <v>1098565</v>
      </c>
      <c r="D78" s="6" t="s">
        <v>119</v>
      </c>
      <c r="E78" s="6"/>
      <c r="F78" s="18">
        <v>513765859</v>
      </c>
      <c r="G78" s="6" t="s">
        <v>191</v>
      </c>
      <c r="H78" s="6" t="s">
        <v>91</v>
      </c>
      <c r="I78" s="7">
        <v>5533</v>
      </c>
      <c r="J78" s="7">
        <v>13140</v>
      </c>
      <c r="K78" s="7">
        <v>0</v>
      </c>
      <c r="L78" s="7">
        <v>727.04</v>
      </c>
      <c r="M78" s="8">
        <v>0.0004</v>
      </c>
      <c r="N78" s="8">
        <v>0.002</v>
      </c>
      <c r="O78" s="8">
        <v>0.0003</v>
      </c>
    </row>
    <row r="79" spans="2:15" ht="12.75">
      <c r="B79" s="6" t="s">
        <v>623</v>
      </c>
      <c r="C79" s="17">
        <v>1098920</v>
      </c>
      <c r="D79" s="6" t="s">
        <v>119</v>
      </c>
      <c r="E79" s="6"/>
      <c r="F79" s="18">
        <v>513821488</v>
      </c>
      <c r="G79" s="6" t="s">
        <v>191</v>
      </c>
      <c r="H79" s="6" t="s">
        <v>91</v>
      </c>
      <c r="I79" s="7">
        <v>270048</v>
      </c>
      <c r="J79" s="7">
        <v>1439</v>
      </c>
      <c r="K79" s="7">
        <v>0</v>
      </c>
      <c r="L79" s="7">
        <v>3885.99</v>
      </c>
      <c r="M79" s="8">
        <v>0.0016</v>
      </c>
      <c r="N79" s="8">
        <v>0.0107</v>
      </c>
      <c r="O79" s="8">
        <v>0.0018</v>
      </c>
    </row>
    <row r="80" spans="2:15" ht="12.75">
      <c r="B80" s="6" t="s">
        <v>624</v>
      </c>
      <c r="C80" s="17">
        <v>1081942</v>
      </c>
      <c r="D80" s="6" t="s">
        <v>119</v>
      </c>
      <c r="E80" s="6"/>
      <c r="F80" s="18">
        <v>520036104</v>
      </c>
      <c r="G80" s="6" t="s">
        <v>191</v>
      </c>
      <c r="H80" s="6" t="s">
        <v>91</v>
      </c>
      <c r="I80" s="7">
        <v>306558</v>
      </c>
      <c r="J80" s="7">
        <v>577.5</v>
      </c>
      <c r="K80" s="7">
        <v>0</v>
      </c>
      <c r="L80" s="7">
        <v>1770.37</v>
      </c>
      <c r="M80" s="8">
        <v>0.0007</v>
      </c>
      <c r="N80" s="8">
        <v>0.0049</v>
      </c>
      <c r="O80" s="8">
        <v>0.0008</v>
      </c>
    </row>
    <row r="81" spans="2:15" ht="12.75">
      <c r="B81" s="6" t="s">
        <v>625</v>
      </c>
      <c r="C81" s="17">
        <v>168013</v>
      </c>
      <c r="D81" s="6" t="s">
        <v>119</v>
      </c>
      <c r="E81" s="6"/>
      <c r="F81" s="18">
        <v>520034109</v>
      </c>
      <c r="G81" s="6" t="s">
        <v>568</v>
      </c>
      <c r="H81" s="6" t="s">
        <v>91</v>
      </c>
      <c r="I81" s="7">
        <v>1524</v>
      </c>
      <c r="J81" s="7">
        <v>32620</v>
      </c>
      <c r="K81" s="7">
        <v>0</v>
      </c>
      <c r="L81" s="7">
        <v>497.13</v>
      </c>
      <c r="M81" s="8">
        <v>0.0004</v>
      </c>
      <c r="N81" s="8">
        <v>0.0014</v>
      </c>
      <c r="O81" s="8">
        <v>0.0002</v>
      </c>
    </row>
    <row r="82" spans="2:15" ht="12.75">
      <c r="B82" s="6" t="s">
        <v>626</v>
      </c>
      <c r="C82" s="17">
        <v>627034</v>
      </c>
      <c r="D82" s="6" t="s">
        <v>119</v>
      </c>
      <c r="E82" s="6"/>
      <c r="F82" s="18">
        <v>520025602</v>
      </c>
      <c r="G82" s="6" t="s">
        <v>334</v>
      </c>
      <c r="H82" s="6" t="s">
        <v>91</v>
      </c>
      <c r="I82" s="7">
        <v>6474</v>
      </c>
      <c r="J82" s="7">
        <v>10320</v>
      </c>
      <c r="K82" s="7">
        <v>0</v>
      </c>
      <c r="L82" s="7">
        <v>668.12</v>
      </c>
      <c r="M82" s="8">
        <v>0.0002</v>
      </c>
      <c r="N82" s="8">
        <v>0.0018</v>
      </c>
      <c r="O82" s="8">
        <v>0.0003</v>
      </c>
    </row>
    <row r="83" spans="2:15" ht="12.75">
      <c r="B83" s="6" t="s">
        <v>627</v>
      </c>
      <c r="C83" s="17">
        <v>1087022</v>
      </c>
      <c r="D83" s="6" t="s">
        <v>119</v>
      </c>
      <c r="E83" s="6"/>
      <c r="F83" s="18">
        <v>512157603</v>
      </c>
      <c r="G83" s="6" t="s">
        <v>334</v>
      </c>
      <c r="H83" s="6" t="s">
        <v>91</v>
      </c>
      <c r="I83" s="7">
        <v>10250</v>
      </c>
      <c r="J83" s="7">
        <v>6216</v>
      </c>
      <c r="K83" s="7">
        <v>0</v>
      </c>
      <c r="L83" s="7">
        <v>637.14</v>
      </c>
      <c r="M83" s="8">
        <v>0.0008</v>
      </c>
      <c r="N83" s="8">
        <v>0.0018</v>
      </c>
      <c r="O83" s="8">
        <v>0.0003</v>
      </c>
    </row>
    <row r="84" spans="2:15" ht="12.75">
      <c r="B84" s="6" t="s">
        <v>628</v>
      </c>
      <c r="C84" s="17">
        <v>315010</v>
      </c>
      <c r="D84" s="6" t="s">
        <v>119</v>
      </c>
      <c r="E84" s="6"/>
      <c r="F84" s="18">
        <v>520037284</v>
      </c>
      <c r="G84" s="6" t="s">
        <v>334</v>
      </c>
      <c r="H84" s="6" t="s">
        <v>91</v>
      </c>
      <c r="I84" s="7">
        <v>1215</v>
      </c>
      <c r="J84" s="7">
        <v>11420</v>
      </c>
      <c r="K84" s="7">
        <v>0</v>
      </c>
      <c r="L84" s="7">
        <v>138.75</v>
      </c>
      <c r="M84" s="8">
        <v>0.0001</v>
      </c>
      <c r="N84" s="8">
        <v>0.0004</v>
      </c>
      <c r="O84" s="8">
        <v>0.0001</v>
      </c>
    </row>
    <row r="85" spans="2:15" ht="12.75">
      <c r="B85" s="6" t="s">
        <v>629</v>
      </c>
      <c r="C85" s="17">
        <v>1132356</v>
      </c>
      <c r="D85" s="6" t="s">
        <v>119</v>
      </c>
      <c r="E85" s="6"/>
      <c r="F85" s="18">
        <v>515001659</v>
      </c>
      <c r="G85" s="6" t="s">
        <v>351</v>
      </c>
      <c r="H85" s="6" t="s">
        <v>91</v>
      </c>
      <c r="I85" s="7">
        <v>151135</v>
      </c>
      <c r="J85" s="7">
        <v>1630</v>
      </c>
      <c r="K85" s="7">
        <v>0</v>
      </c>
      <c r="L85" s="7">
        <v>2463.5</v>
      </c>
      <c r="M85" s="8">
        <v>0.0014</v>
      </c>
      <c r="N85" s="8">
        <v>0.0068</v>
      </c>
      <c r="O85" s="8">
        <v>0.0011</v>
      </c>
    </row>
    <row r="86" spans="2:15" ht="12.75">
      <c r="B86" s="6" t="s">
        <v>630</v>
      </c>
      <c r="C86" s="17">
        <v>1133875</v>
      </c>
      <c r="D86" s="6" t="s">
        <v>119</v>
      </c>
      <c r="E86" s="6"/>
      <c r="F86" s="18">
        <v>514892801</v>
      </c>
      <c r="G86" s="6" t="s">
        <v>351</v>
      </c>
      <c r="H86" s="6" t="s">
        <v>91</v>
      </c>
      <c r="I86" s="7">
        <v>52262</v>
      </c>
      <c r="J86" s="7">
        <v>1122</v>
      </c>
      <c r="K86" s="7">
        <v>8.94</v>
      </c>
      <c r="L86" s="7">
        <v>595.32</v>
      </c>
      <c r="M86" s="8">
        <v>0.0001</v>
      </c>
      <c r="N86" s="8">
        <v>0.0016</v>
      </c>
      <c r="O86" s="8">
        <v>0.0003</v>
      </c>
    </row>
    <row r="87" spans="2:15" ht="12.75">
      <c r="B87" s="6" t="s">
        <v>631</v>
      </c>
      <c r="C87" s="17">
        <v>1091065</v>
      </c>
      <c r="D87" s="6" t="s">
        <v>119</v>
      </c>
      <c r="E87" s="6"/>
      <c r="F87" s="18">
        <v>511527202</v>
      </c>
      <c r="G87" s="6" t="s">
        <v>477</v>
      </c>
      <c r="H87" s="6" t="s">
        <v>91</v>
      </c>
      <c r="I87" s="7">
        <v>26744.57</v>
      </c>
      <c r="J87" s="7">
        <v>1735</v>
      </c>
      <c r="K87" s="7">
        <v>0</v>
      </c>
      <c r="L87" s="7">
        <v>464.02</v>
      </c>
      <c r="M87" s="8">
        <v>0.0002</v>
      </c>
      <c r="N87" s="8">
        <v>0.0013</v>
      </c>
      <c r="O87" s="8">
        <v>0.0002</v>
      </c>
    </row>
    <row r="88" spans="2:15" ht="12.75">
      <c r="B88" s="6" t="s">
        <v>632</v>
      </c>
      <c r="C88" s="17">
        <v>1081603</v>
      </c>
      <c r="D88" s="6" t="s">
        <v>119</v>
      </c>
      <c r="E88" s="6"/>
      <c r="F88" s="18">
        <v>520042912</v>
      </c>
      <c r="G88" s="6" t="s">
        <v>223</v>
      </c>
      <c r="H88" s="6" t="s">
        <v>91</v>
      </c>
      <c r="I88" s="7">
        <v>2975</v>
      </c>
      <c r="J88" s="7">
        <v>16140</v>
      </c>
      <c r="K88" s="7">
        <v>0</v>
      </c>
      <c r="L88" s="7">
        <v>480.17</v>
      </c>
      <c r="M88" s="8">
        <v>0.0003</v>
      </c>
      <c r="N88" s="8">
        <v>0.0013</v>
      </c>
      <c r="O88" s="8">
        <v>0.0002</v>
      </c>
    </row>
    <row r="89" spans="2:15" ht="12.75">
      <c r="B89" s="6" t="s">
        <v>633</v>
      </c>
      <c r="C89" s="17">
        <v>1100957</v>
      </c>
      <c r="D89" s="6" t="s">
        <v>119</v>
      </c>
      <c r="E89" s="6"/>
      <c r="F89" s="18">
        <v>510119068</v>
      </c>
      <c r="G89" s="6" t="s">
        <v>260</v>
      </c>
      <c r="H89" s="6" t="s">
        <v>91</v>
      </c>
      <c r="I89" s="7">
        <v>265547</v>
      </c>
      <c r="J89" s="7">
        <v>345.6</v>
      </c>
      <c r="K89" s="7">
        <v>34.81</v>
      </c>
      <c r="L89" s="7">
        <v>952.54</v>
      </c>
      <c r="M89" s="8">
        <v>0.0009</v>
      </c>
      <c r="N89" s="8">
        <v>0.0026</v>
      </c>
      <c r="O89" s="8">
        <v>0.0004</v>
      </c>
    </row>
    <row r="90" spans="2:15" ht="12.75">
      <c r="B90" s="6" t="s">
        <v>634</v>
      </c>
      <c r="C90" s="17">
        <v>632018</v>
      </c>
      <c r="D90" s="6" t="s">
        <v>119</v>
      </c>
      <c r="E90" s="6"/>
      <c r="F90" s="18">
        <v>520018383</v>
      </c>
      <c r="G90" s="6" t="s">
        <v>260</v>
      </c>
      <c r="H90" s="6" t="s">
        <v>91</v>
      </c>
      <c r="I90" s="7">
        <v>4248</v>
      </c>
      <c r="J90" s="7">
        <v>24910</v>
      </c>
      <c r="K90" s="7">
        <v>0</v>
      </c>
      <c r="L90" s="7">
        <v>1058.18</v>
      </c>
      <c r="M90" s="8">
        <v>0.0007</v>
      </c>
      <c r="N90" s="8">
        <v>0.0029</v>
      </c>
      <c r="O90" s="8">
        <v>0.0005</v>
      </c>
    </row>
    <row r="91" spans="2:15" ht="12.75">
      <c r="B91" s="6" t="s">
        <v>635</v>
      </c>
      <c r="C91" s="17">
        <v>1090117</v>
      </c>
      <c r="D91" s="6" t="s">
        <v>119</v>
      </c>
      <c r="E91" s="6"/>
      <c r="F91" s="18">
        <v>512288713</v>
      </c>
      <c r="G91" s="6" t="s">
        <v>260</v>
      </c>
      <c r="H91" s="6" t="s">
        <v>91</v>
      </c>
      <c r="I91" s="7">
        <v>15376</v>
      </c>
      <c r="J91" s="7">
        <v>933.7</v>
      </c>
      <c r="K91" s="7">
        <v>0</v>
      </c>
      <c r="L91" s="7">
        <v>143.57</v>
      </c>
      <c r="M91" s="8">
        <v>0.0002</v>
      </c>
      <c r="N91" s="8">
        <v>0.0004</v>
      </c>
      <c r="O91" s="8">
        <v>0.0001</v>
      </c>
    </row>
    <row r="92" spans="2:15" ht="12.75">
      <c r="B92" s="6" t="s">
        <v>636</v>
      </c>
      <c r="C92" s="17">
        <v>1090547</v>
      </c>
      <c r="D92" s="6" t="s">
        <v>119</v>
      </c>
      <c r="E92" s="6"/>
      <c r="F92" s="18">
        <v>513507574</v>
      </c>
      <c r="G92" s="6" t="s">
        <v>260</v>
      </c>
      <c r="H92" s="6" t="s">
        <v>91</v>
      </c>
      <c r="I92" s="7">
        <v>39186</v>
      </c>
      <c r="J92" s="7">
        <v>1512</v>
      </c>
      <c r="K92" s="7">
        <v>0</v>
      </c>
      <c r="L92" s="7">
        <v>592.49</v>
      </c>
      <c r="M92" s="8">
        <v>0.0011</v>
      </c>
      <c r="N92" s="8">
        <v>0.0016</v>
      </c>
      <c r="O92" s="8">
        <v>0.0003</v>
      </c>
    </row>
    <row r="93" spans="2:15" ht="12.75">
      <c r="B93" s="6" t="s">
        <v>637</v>
      </c>
      <c r="C93" s="17">
        <v>694034</v>
      </c>
      <c r="D93" s="6" t="s">
        <v>119</v>
      </c>
      <c r="E93" s="6"/>
      <c r="F93" s="18">
        <v>520025370</v>
      </c>
      <c r="G93" s="6" t="s">
        <v>273</v>
      </c>
      <c r="H93" s="6" t="s">
        <v>91</v>
      </c>
      <c r="I93" s="7">
        <v>3871</v>
      </c>
      <c r="J93" s="7">
        <v>7314</v>
      </c>
      <c r="K93" s="7">
        <v>0</v>
      </c>
      <c r="L93" s="7">
        <v>283.12</v>
      </c>
      <c r="M93" s="8">
        <v>0.0001</v>
      </c>
      <c r="N93" s="8">
        <v>0.0008</v>
      </c>
      <c r="O93" s="8">
        <v>0.0001</v>
      </c>
    </row>
    <row r="94" spans="2:15" ht="12.75">
      <c r="B94" s="6" t="s">
        <v>638</v>
      </c>
      <c r="C94" s="17">
        <v>739037</v>
      </c>
      <c r="D94" s="6" t="s">
        <v>119</v>
      </c>
      <c r="E94" s="6"/>
      <c r="F94" s="18">
        <v>520028911</v>
      </c>
      <c r="G94" s="6" t="s">
        <v>273</v>
      </c>
      <c r="H94" s="6" t="s">
        <v>91</v>
      </c>
      <c r="I94" s="7">
        <v>3606</v>
      </c>
      <c r="J94" s="7">
        <v>88000</v>
      </c>
      <c r="K94" s="7">
        <v>0</v>
      </c>
      <c r="L94" s="7">
        <v>3173.28</v>
      </c>
      <c r="M94" s="8">
        <v>0.001</v>
      </c>
      <c r="N94" s="8">
        <v>0.0087</v>
      </c>
      <c r="O94" s="8">
        <v>0.0015</v>
      </c>
    </row>
    <row r="95" spans="2:15" ht="12.75">
      <c r="B95" s="6" t="s">
        <v>639</v>
      </c>
      <c r="C95" s="17">
        <v>583013</v>
      </c>
      <c r="D95" s="6" t="s">
        <v>119</v>
      </c>
      <c r="E95" s="6"/>
      <c r="F95" s="18">
        <v>520033226</v>
      </c>
      <c r="G95" s="6" t="s">
        <v>273</v>
      </c>
      <c r="H95" s="6" t="s">
        <v>91</v>
      </c>
      <c r="I95" s="7">
        <v>10089</v>
      </c>
      <c r="J95" s="7">
        <v>19500</v>
      </c>
      <c r="K95" s="7">
        <v>0</v>
      </c>
      <c r="L95" s="7">
        <v>1967.36</v>
      </c>
      <c r="M95" s="8">
        <v>0.0006</v>
      </c>
      <c r="N95" s="8">
        <v>0.0054</v>
      </c>
      <c r="O95" s="8">
        <v>0.0009</v>
      </c>
    </row>
    <row r="96" spans="2:15" ht="12.75">
      <c r="B96" s="6" t="s">
        <v>640</v>
      </c>
      <c r="C96" s="17">
        <v>1134139</v>
      </c>
      <c r="D96" s="6" t="s">
        <v>119</v>
      </c>
      <c r="E96" s="6"/>
      <c r="F96" s="6" t="s">
        <v>641</v>
      </c>
      <c r="G96" s="6" t="s">
        <v>273</v>
      </c>
      <c r="H96" s="6" t="s">
        <v>91</v>
      </c>
      <c r="I96" s="7">
        <v>20643</v>
      </c>
      <c r="J96" s="7">
        <v>5672</v>
      </c>
      <c r="K96" s="7">
        <v>0</v>
      </c>
      <c r="L96" s="7">
        <v>1170.87</v>
      </c>
      <c r="M96" s="8">
        <v>0.0004</v>
      </c>
      <c r="N96" s="8">
        <v>0.0032</v>
      </c>
      <c r="O96" s="8">
        <v>0.0005</v>
      </c>
    </row>
    <row r="97" spans="2:15" ht="12.75">
      <c r="B97" s="6" t="s">
        <v>642</v>
      </c>
      <c r="C97" s="17">
        <v>643015</v>
      </c>
      <c r="D97" s="6" t="s">
        <v>119</v>
      </c>
      <c r="E97" s="6"/>
      <c r="F97" s="18">
        <v>520020942</v>
      </c>
      <c r="G97" s="6" t="s">
        <v>304</v>
      </c>
      <c r="H97" s="6" t="s">
        <v>91</v>
      </c>
      <c r="I97" s="7">
        <v>60482</v>
      </c>
      <c r="J97" s="7">
        <v>2275</v>
      </c>
      <c r="K97" s="7">
        <v>0</v>
      </c>
      <c r="L97" s="7">
        <v>1375.97</v>
      </c>
      <c r="M97" s="8">
        <v>0.0006</v>
      </c>
      <c r="N97" s="8">
        <v>0.0038</v>
      </c>
      <c r="O97" s="8">
        <v>0.0006</v>
      </c>
    </row>
    <row r="98" spans="2:15" ht="12.75">
      <c r="B98" s="6" t="s">
        <v>643</v>
      </c>
      <c r="C98" s="17">
        <v>394015</v>
      </c>
      <c r="D98" s="6" t="s">
        <v>119</v>
      </c>
      <c r="E98" s="6"/>
      <c r="F98" s="18">
        <v>550012777</v>
      </c>
      <c r="G98" s="6" t="s">
        <v>304</v>
      </c>
      <c r="H98" s="6" t="s">
        <v>91</v>
      </c>
      <c r="I98" s="7">
        <v>1236979.87</v>
      </c>
      <c r="J98" s="7">
        <v>271.1</v>
      </c>
      <c r="K98" s="7">
        <v>0</v>
      </c>
      <c r="L98" s="7">
        <v>3353.45</v>
      </c>
      <c r="M98" s="8">
        <v>0.0012</v>
      </c>
      <c r="N98" s="8">
        <v>0.0092</v>
      </c>
      <c r="O98" s="8">
        <v>0.0016</v>
      </c>
    </row>
    <row r="99" spans="2:15" ht="12.75">
      <c r="B99" s="6" t="s">
        <v>644</v>
      </c>
      <c r="C99" s="17">
        <v>1141357</v>
      </c>
      <c r="D99" s="6" t="s">
        <v>119</v>
      </c>
      <c r="E99" s="6"/>
      <c r="F99" s="18">
        <v>550258438</v>
      </c>
      <c r="G99" s="6" t="s">
        <v>304</v>
      </c>
      <c r="H99" s="6" t="s">
        <v>91</v>
      </c>
      <c r="I99" s="7">
        <v>30082</v>
      </c>
      <c r="J99" s="7">
        <v>1735</v>
      </c>
      <c r="K99" s="7">
        <v>38.25</v>
      </c>
      <c r="L99" s="7">
        <v>560.17</v>
      </c>
      <c r="M99" s="8">
        <v>0.0003</v>
      </c>
      <c r="N99" s="8">
        <v>0.0015</v>
      </c>
      <c r="O99" s="8">
        <v>0.0003</v>
      </c>
    </row>
    <row r="100" spans="2:15" ht="12.75">
      <c r="B100" s="6" t="s">
        <v>645</v>
      </c>
      <c r="C100" s="17">
        <v>1096106</v>
      </c>
      <c r="D100" s="6" t="s">
        <v>119</v>
      </c>
      <c r="E100" s="6"/>
      <c r="F100" s="18">
        <v>513773564</v>
      </c>
      <c r="G100" s="6" t="s">
        <v>257</v>
      </c>
      <c r="H100" s="6" t="s">
        <v>91</v>
      </c>
      <c r="I100" s="7">
        <v>6297</v>
      </c>
      <c r="J100" s="7">
        <v>4081</v>
      </c>
      <c r="K100" s="7">
        <v>0</v>
      </c>
      <c r="L100" s="7">
        <v>256.98</v>
      </c>
      <c r="M100" s="8">
        <v>0.0004</v>
      </c>
      <c r="N100" s="8">
        <v>0.0007</v>
      </c>
      <c r="O100" s="8">
        <v>0.0001</v>
      </c>
    </row>
    <row r="101" spans="2:15" ht="12.75">
      <c r="B101" s="6" t="s">
        <v>646</v>
      </c>
      <c r="C101" s="17">
        <v>1081843</v>
      </c>
      <c r="D101" s="6" t="s">
        <v>119</v>
      </c>
      <c r="E101" s="6"/>
      <c r="F101" s="18">
        <v>520043795</v>
      </c>
      <c r="G101" s="6" t="s">
        <v>257</v>
      </c>
      <c r="H101" s="6" t="s">
        <v>91</v>
      </c>
      <c r="I101" s="7">
        <v>25510</v>
      </c>
      <c r="J101" s="7">
        <v>1123</v>
      </c>
      <c r="K101" s="7">
        <v>5.1</v>
      </c>
      <c r="L101" s="7">
        <v>291.58</v>
      </c>
      <c r="M101" s="8">
        <v>0.0004</v>
      </c>
      <c r="N101" s="8">
        <v>0.0008</v>
      </c>
      <c r="O101" s="8">
        <v>0.0001</v>
      </c>
    </row>
    <row r="102" spans="2:15" ht="12.75">
      <c r="B102" s="6" t="s">
        <v>647</v>
      </c>
      <c r="C102" s="17">
        <v>208017</v>
      </c>
      <c r="D102" s="6" t="s">
        <v>119</v>
      </c>
      <c r="E102" s="6"/>
      <c r="F102" s="18">
        <v>520036070</v>
      </c>
      <c r="G102" s="6" t="s">
        <v>257</v>
      </c>
      <c r="H102" s="6" t="s">
        <v>91</v>
      </c>
      <c r="I102" s="7">
        <v>42295</v>
      </c>
      <c r="J102" s="7">
        <v>1852</v>
      </c>
      <c r="K102" s="7">
        <v>0</v>
      </c>
      <c r="L102" s="7">
        <v>783.3</v>
      </c>
      <c r="M102" s="8">
        <v>0.0013</v>
      </c>
      <c r="N102" s="8">
        <v>0.0022</v>
      </c>
      <c r="O102" s="8">
        <v>0.0004</v>
      </c>
    </row>
    <row r="103" spans="2:15" ht="12.75">
      <c r="B103" s="6" t="s">
        <v>648</v>
      </c>
      <c r="C103" s="17">
        <v>1107663</v>
      </c>
      <c r="D103" s="6" t="s">
        <v>119</v>
      </c>
      <c r="E103" s="6"/>
      <c r="F103" s="18">
        <v>512832742</v>
      </c>
      <c r="G103" s="6" t="s">
        <v>204</v>
      </c>
      <c r="H103" s="6" t="s">
        <v>91</v>
      </c>
      <c r="I103" s="7">
        <v>17995</v>
      </c>
      <c r="J103" s="7">
        <v>4604</v>
      </c>
      <c r="K103" s="7">
        <v>0</v>
      </c>
      <c r="L103" s="7">
        <v>828.49</v>
      </c>
      <c r="M103" s="8">
        <v>0.0006</v>
      </c>
      <c r="N103" s="8">
        <v>0.0023</v>
      </c>
      <c r="O103" s="8">
        <v>0.0004</v>
      </c>
    </row>
    <row r="104" spans="2:15" ht="12.75">
      <c r="B104" s="6" t="s">
        <v>649</v>
      </c>
      <c r="C104" s="17">
        <v>310011</v>
      </c>
      <c r="D104" s="6" t="s">
        <v>119</v>
      </c>
      <c r="E104" s="6"/>
      <c r="F104" s="18">
        <v>520037367</v>
      </c>
      <c r="G104" s="6" t="s">
        <v>211</v>
      </c>
      <c r="H104" s="6" t="s">
        <v>91</v>
      </c>
      <c r="I104" s="7">
        <v>67946</v>
      </c>
      <c r="J104" s="7">
        <v>196.6</v>
      </c>
      <c r="K104" s="7">
        <v>0</v>
      </c>
      <c r="L104" s="7">
        <v>133.58</v>
      </c>
      <c r="M104" s="8">
        <v>0.0001</v>
      </c>
      <c r="N104" s="8">
        <v>0.0004</v>
      </c>
      <c r="O104" s="8">
        <v>0.0001</v>
      </c>
    </row>
    <row r="105" spans="2:15" ht="12.75">
      <c r="B105" s="6" t="s">
        <v>650</v>
      </c>
      <c r="C105" s="17">
        <v>1093202</v>
      </c>
      <c r="D105" s="6" t="s">
        <v>119</v>
      </c>
      <c r="E105" s="6"/>
      <c r="F105" s="18">
        <v>520043878</v>
      </c>
      <c r="G105" s="6" t="s">
        <v>211</v>
      </c>
      <c r="H105" s="6" t="s">
        <v>91</v>
      </c>
      <c r="I105" s="7">
        <v>16168</v>
      </c>
      <c r="J105" s="7">
        <v>4599</v>
      </c>
      <c r="K105" s="7">
        <v>0</v>
      </c>
      <c r="L105" s="7">
        <v>743.57</v>
      </c>
      <c r="M105" s="8">
        <v>0.001</v>
      </c>
      <c r="N105" s="8">
        <v>0.002</v>
      </c>
      <c r="O105" s="8">
        <v>0.0003</v>
      </c>
    </row>
    <row r="106" spans="2:15" ht="12.75">
      <c r="B106" s="6" t="s">
        <v>651</v>
      </c>
      <c r="C106" s="17">
        <v>1123017</v>
      </c>
      <c r="D106" s="6" t="s">
        <v>119</v>
      </c>
      <c r="E106" s="6"/>
      <c r="F106" s="6" t="s">
        <v>652</v>
      </c>
      <c r="G106" s="6" t="s">
        <v>531</v>
      </c>
      <c r="H106" s="6" t="s">
        <v>91</v>
      </c>
      <c r="I106" s="7">
        <v>11853</v>
      </c>
      <c r="J106" s="7">
        <v>5559</v>
      </c>
      <c r="K106" s="7">
        <v>0</v>
      </c>
      <c r="L106" s="7">
        <v>658.91</v>
      </c>
      <c r="M106" s="8">
        <v>0.0002</v>
      </c>
      <c r="N106" s="8">
        <v>0.0018</v>
      </c>
      <c r="O106" s="8">
        <v>0.0003</v>
      </c>
    </row>
    <row r="107" spans="2:15" ht="12.75">
      <c r="B107" s="6" t="s">
        <v>653</v>
      </c>
      <c r="C107" s="17">
        <v>1082312</v>
      </c>
      <c r="D107" s="6" t="s">
        <v>119</v>
      </c>
      <c r="E107" s="6"/>
      <c r="F107" s="18">
        <v>520036740</v>
      </c>
      <c r="G107" s="6" t="s">
        <v>531</v>
      </c>
      <c r="H107" s="6" t="s">
        <v>91</v>
      </c>
      <c r="I107" s="7">
        <v>49650</v>
      </c>
      <c r="J107" s="7">
        <v>2865</v>
      </c>
      <c r="K107" s="7">
        <v>0</v>
      </c>
      <c r="L107" s="7">
        <v>1422.47</v>
      </c>
      <c r="M107" s="8">
        <v>0.0011</v>
      </c>
      <c r="N107" s="8">
        <v>0.0039</v>
      </c>
      <c r="O107" s="8">
        <v>0.0007</v>
      </c>
    </row>
    <row r="108" spans="2:15" ht="12.75">
      <c r="B108" s="6" t="s">
        <v>654</v>
      </c>
      <c r="C108" s="17">
        <v>1087659</v>
      </c>
      <c r="D108" s="6" t="s">
        <v>119</v>
      </c>
      <c r="E108" s="6"/>
      <c r="F108" s="18">
        <v>53368</v>
      </c>
      <c r="G108" s="6" t="s">
        <v>531</v>
      </c>
      <c r="H108" s="6" t="s">
        <v>91</v>
      </c>
      <c r="I108" s="7">
        <v>22219</v>
      </c>
      <c r="J108" s="7">
        <v>3085</v>
      </c>
      <c r="K108" s="7">
        <v>0</v>
      </c>
      <c r="L108" s="7">
        <v>685.46</v>
      </c>
      <c r="M108" s="8">
        <v>0.0004</v>
      </c>
      <c r="N108" s="8">
        <v>0.0019</v>
      </c>
      <c r="O108" s="8">
        <v>0.0003</v>
      </c>
    </row>
    <row r="109" spans="2:15" ht="12.75">
      <c r="B109" s="6" t="s">
        <v>655</v>
      </c>
      <c r="C109" s="17">
        <v>1084557</v>
      </c>
      <c r="D109" s="6" t="s">
        <v>119</v>
      </c>
      <c r="E109" s="6"/>
      <c r="F109" s="18">
        <v>511812463</v>
      </c>
      <c r="G109" s="6" t="s">
        <v>336</v>
      </c>
      <c r="H109" s="6" t="s">
        <v>91</v>
      </c>
      <c r="I109" s="7">
        <v>25514</v>
      </c>
      <c r="J109" s="7">
        <v>9438</v>
      </c>
      <c r="K109" s="7">
        <v>0</v>
      </c>
      <c r="L109" s="7">
        <v>2408.01</v>
      </c>
      <c r="M109" s="8">
        <v>0.0009</v>
      </c>
      <c r="N109" s="8">
        <v>0.0066</v>
      </c>
      <c r="O109" s="8">
        <v>0.0011</v>
      </c>
    </row>
    <row r="110" spans="2:15" ht="12.75">
      <c r="B110" s="6" t="s">
        <v>656</v>
      </c>
      <c r="C110" s="17">
        <v>1094119</v>
      </c>
      <c r="D110" s="6" t="s">
        <v>119</v>
      </c>
      <c r="E110" s="6"/>
      <c r="F110" s="18">
        <v>511524605</v>
      </c>
      <c r="G110" s="6" t="s">
        <v>657</v>
      </c>
      <c r="H110" s="6" t="s">
        <v>91</v>
      </c>
      <c r="I110" s="7">
        <v>72993</v>
      </c>
      <c r="J110" s="7">
        <v>1609</v>
      </c>
      <c r="K110" s="7">
        <v>0</v>
      </c>
      <c r="L110" s="7">
        <v>1174.46</v>
      </c>
      <c r="M110" s="8">
        <v>0.0018</v>
      </c>
      <c r="N110" s="8">
        <v>0.0032</v>
      </c>
      <c r="O110" s="8">
        <v>0.0005</v>
      </c>
    </row>
    <row r="111" spans="2:15" ht="12.75">
      <c r="B111" s="6" t="s">
        <v>658</v>
      </c>
      <c r="C111" s="17">
        <v>1084698</v>
      </c>
      <c r="D111" s="6" t="s">
        <v>119</v>
      </c>
      <c r="E111" s="6"/>
      <c r="F111" s="18">
        <v>520039942</v>
      </c>
      <c r="G111" s="6" t="s">
        <v>659</v>
      </c>
      <c r="H111" s="6" t="s">
        <v>91</v>
      </c>
      <c r="I111" s="7">
        <v>9652</v>
      </c>
      <c r="J111" s="7">
        <v>7792</v>
      </c>
      <c r="K111" s="7">
        <v>0</v>
      </c>
      <c r="L111" s="7">
        <v>752.08</v>
      </c>
      <c r="M111" s="8">
        <v>0.0004</v>
      </c>
      <c r="N111" s="8">
        <v>0.0021</v>
      </c>
      <c r="O111" s="8">
        <v>0.0004</v>
      </c>
    </row>
    <row r="112" spans="2:15" ht="12.75">
      <c r="B112" s="6" t="s">
        <v>660</v>
      </c>
      <c r="C112" s="17">
        <v>445015</v>
      </c>
      <c r="D112" s="6" t="s">
        <v>119</v>
      </c>
      <c r="E112" s="6"/>
      <c r="F112" s="18">
        <v>520039413</v>
      </c>
      <c r="G112" s="6" t="s">
        <v>659</v>
      </c>
      <c r="H112" s="6" t="s">
        <v>91</v>
      </c>
      <c r="I112" s="7">
        <v>34121</v>
      </c>
      <c r="J112" s="7">
        <v>3955</v>
      </c>
      <c r="K112" s="7">
        <v>0</v>
      </c>
      <c r="L112" s="7">
        <v>1349.49</v>
      </c>
      <c r="M112" s="8">
        <v>0.0005</v>
      </c>
      <c r="N112" s="8">
        <v>0.0037</v>
      </c>
      <c r="O112" s="8">
        <v>0.0006</v>
      </c>
    </row>
    <row r="113" spans="2:15" ht="12.75">
      <c r="B113" s="6" t="s">
        <v>661</v>
      </c>
      <c r="C113" s="17">
        <v>156018</v>
      </c>
      <c r="D113" s="6" t="s">
        <v>119</v>
      </c>
      <c r="E113" s="6"/>
      <c r="F113" s="18">
        <v>520034620</v>
      </c>
      <c r="G113" s="6" t="s">
        <v>659</v>
      </c>
      <c r="H113" s="6" t="s">
        <v>91</v>
      </c>
      <c r="I113" s="7">
        <v>255</v>
      </c>
      <c r="J113" s="7">
        <v>37760</v>
      </c>
      <c r="K113" s="7">
        <v>0</v>
      </c>
      <c r="L113" s="7">
        <v>96.29</v>
      </c>
      <c r="M113" s="8">
        <v>0.0001</v>
      </c>
      <c r="N113" s="8">
        <v>0.0003</v>
      </c>
      <c r="O113" s="8">
        <v>0</v>
      </c>
    </row>
    <row r="114" spans="2:15" ht="12.75">
      <c r="B114" s="6" t="s">
        <v>662</v>
      </c>
      <c r="C114" s="17">
        <v>256016</v>
      </c>
      <c r="D114" s="6" t="s">
        <v>119</v>
      </c>
      <c r="E114" s="6"/>
      <c r="F114" s="18">
        <v>520036690</v>
      </c>
      <c r="G114" s="6" t="s">
        <v>659</v>
      </c>
      <c r="H114" s="6" t="s">
        <v>91</v>
      </c>
      <c r="I114" s="7">
        <v>5530</v>
      </c>
      <c r="J114" s="7">
        <v>12780</v>
      </c>
      <c r="K114" s="7">
        <v>0</v>
      </c>
      <c r="L114" s="7">
        <v>706.73</v>
      </c>
      <c r="M114" s="8">
        <v>0.0004</v>
      </c>
      <c r="N114" s="8">
        <v>0.0019</v>
      </c>
      <c r="O114" s="8">
        <v>0.0003</v>
      </c>
    </row>
    <row r="115" spans="2:15" ht="12.75">
      <c r="B115" s="6" t="s">
        <v>663</v>
      </c>
      <c r="C115" s="17">
        <v>1082965</v>
      </c>
      <c r="D115" s="6" t="s">
        <v>119</v>
      </c>
      <c r="E115" s="6"/>
      <c r="F115" s="18">
        <v>520044132</v>
      </c>
      <c r="G115" s="6" t="s">
        <v>664</v>
      </c>
      <c r="H115" s="6" t="s">
        <v>91</v>
      </c>
      <c r="I115" s="7">
        <v>5960</v>
      </c>
      <c r="J115" s="7">
        <v>2535</v>
      </c>
      <c r="K115" s="7">
        <v>0</v>
      </c>
      <c r="L115" s="7">
        <v>151.09</v>
      </c>
      <c r="M115" s="8">
        <v>0.0001</v>
      </c>
      <c r="N115" s="8">
        <v>0.0004</v>
      </c>
      <c r="O115" s="8">
        <v>0.0001</v>
      </c>
    </row>
    <row r="116" spans="2:15" ht="12.75">
      <c r="B116" s="6" t="s">
        <v>665</v>
      </c>
      <c r="C116" s="17">
        <v>1082510</v>
      </c>
      <c r="D116" s="6" t="s">
        <v>119</v>
      </c>
      <c r="E116" s="6"/>
      <c r="F116" s="18">
        <v>520038936</v>
      </c>
      <c r="G116" s="6" t="s">
        <v>664</v>
      </c>
      <c r="H116" s="6" t="s">
        <v>91</v>
      </c>
      <c r="I116" s="7">
        <v>29817.34</v>
      </c>
      <c r="J116" s="7">
        <v>3000</v>
      </c>
      <c r="K116" s="7">
        <v>0</v>
      </c>
      <c r="L116" s="7">
        <v>894.52</v>
      </c>
      <c r="M116" s="8">
        <v>0.0005</v>
      </c>
      <c r="N116" s="8">
        <v>0.0025</v>
      </c>
      <c r="O116" s="8">
        <v>0.0004</v>
      </c>
    </row>
    <row r="117" spans="2:15" ht="12.75">
      <c r="B117" s="6" t="s">
        <v>666</v>
      </c>
      <c r="C117" s="17">
        <v>720011</v>
      </c>
      <c r="D117" s="6" t="s">
        <v>119</v>
      </c>
      <c r="E117" s="6"/>
      <c r="F117" s="18">
        <v>520041146</v>
      </c>
      <c r="G117" s="6" t="s">
        <v>592</v>
      </c>
      <c r="H117" s="6" t="s">
        <v>91</v>
      </c>
      <c r="I117" s="7">
        <v>65345</v>
      </c>
      <c r="J117" s="7">
        <v>174.8</v>
      </c>
      <c r="K117" s="7">
        <v>0</v>
      </c>
      <c r="L117" s="7">
        <v>114.22</v>
      </c>
      <c r="M117" s="8">
        <v>0.0001</v>
      </c>
      <c r="N117" s="8">
        <v>0.0003</v>
      </c>
      <c r="O117" s="8">
        <v>0.0001</v>
      </c>
    </row>
    <row r="118" spans="2:15" ht="12.75">
      <c r="B118" s="6" t="s">
        <v>667</v>
      </c>
      <c r="C118" s="17">
        <v>1123355</v>
      </c>
      <c r="D118" s="6" t="s">
        <v>119</v>
      </c>
      <c r="E118" s="6"/>
      <c r="F118" s="18">
        <v>513901371</v>
      </c>
      <c r="G118" s="6" t="s">
        <v>592</v>
      </c>
      <c r="H118" s="6" t="s">
        <v>91</v>
      </c>
      <c r="I118" s="7">
        <v>323333.54</v>
      </c>
      <c r="J118" s="7">
        <v>340</v>
      </c>
      <c r="K118" s="7">
        <v>0</v>
      </c>
      <c r="L118" s="7">
        <v>1099.33</v>
      </c>
      <c r="M118" s="8">
        <v>0.0009</v>
      </c>
      <c r="N118" s="8">
        <v>0.003</v>
      </c>
      <c r="O118" s="8">
        <v>0.0005</v>
      </c>
    </row>
    <row r="119" spans="2:15" ht="12.75">
      <c r="B119" s="13" t="s">
        <v>668</v>
      </c>
      <c r="C119" s="14"/>
      <c r="D119" s="13"/>
      <c r="E119" s="13"/>
      <c r="F119" s="13"/>
      <c r="G119" s="13"/>
      <c r="H119" s="13"/>
      <c r="I119" s="15">
        <v>1883390.15</v>
      </c>
      <c r="L119" s="15">
        <v>15606.84</v>
      </c>
      <c r="N119" s="16">
        <v>0.043</v>
      </c>
      <c r="O119" s="16">
        <v>0.0073</v>
      </c>
    </row>
    <row r="120" spans="2:15" ht="12.75">
      <c r="B120" s="6" t="s">
        <v>669</v>
      </c>
      <c r="C120" s="17">
        <v>722314</v>
      </c>
      <c r="D120" s="6" t="s">
        <v>119</v>
      </c>
      <c r="E120" s="6"/>
      <c r="F120" s="18">
        <v>520018649</v>
      </c>
      <c r="G120" s="6" t="s">
        <v>170</v>
      </c>
      <c r="H120" s="6" t="s">
        <v>91</v>
      </c>
      <c r="I120" s="7">
        <v>27303</v>
      </c>
      <c r="J120" s="7">
        <v>1987</v>
      </c>
      <c r="K120" s="7">
        <v>0</v>
      </c>
      <c r="L120" s="7">
        <v>542.51</v>
      </c>
      <c r="M120" s="8">
        <v>0.0004</v>
      </c>
      <c r="N120" s="8">
        <v>0.0015</v>
      </c>
      <c r="O120" s="8">
        <v>0.0003</v>
      </c>
    </row>
    <row r="121" spans="2:15" ht="12.75">
      <c r="B121" s="6" t="s">
        <v>670</v>
      </c>
      <c r="C121" s="17">
        <v>1080753</v>
      </c>
      <c r="D121" s="6" t="s">
        <v>119</v>
      </c>
      <c r="E121" s="6"/>
      <c r="F121" s="18">
        <v>520042219</v>
      </c>
      <c r="G121" s="6" t="s">
        <v>218</v>
      </c>
      <c r="H121" s="6" t="s">
        <v>91</v>
      </c>
      <c r="I121" s="7">
        <v>11451</v>
      </c>
      <c r="J121" s="7">
        <v>4558</v>
      </c>
      <c r="K121" s="7">
        <v>0</v>
      </c>
      <c r="L121" s="7">
        <v>521.94</v>
      </c>
      <c r="M121" s="8">
        <v>0.0011</v>
      </c>
      <c r="N121" s="8">
        <v>0.0014</v>
      </c>
      <c r="O121" s="8">
        <v>0.0002</v>
      </c>
    </row>
    <row r="122" spans="2:15" ht="12.75">
      <c r="B122" s="6" t="s">
        <v>671</v>
      </c>
      <c r="C122" s="17">
        <v>1123777</v>
      </c>
      <c r="D122" s="6" t="s">
        <v>119</v>
      </c>
      <c r="E122" s="6"/>
      <c r="F122" s="18">
        <v>514068980</v>
      </c>
      <c r="G122" s="6" t="s">
        <v>218</v>
      </c>
      <c r="H122" s="6" t="s">
        <v>91</v>
      </c>
      <c r="I122" s="7">
        <v>5979</v>
      </c>
      <c r="J122" s="7">
        <v>4337</v>
      </c>
      <c r="K122" s="7">
        <v>0</v>
      </c>
      <c r="L122" s="7">
        <v>259.31</v>
      </c>
      <c r="M122" s="8">
        <v>0.0004</v>
      </c>
      <c r="N122" s="8">
        <v>0.0007</v>
      </c>
      <c r="O122" s="8">
        <v>0.0001</v>
      </c>
    </row>
    <row r="123" spans="2:15" ht="12.75">
      <c r="B123" s="6" t="s">
        <v>672</v>
      </c>
      <c r="C123" s="17">
        <v>103010</v>
      </c>
      <c r="D123" s="6" t="s">
        <v>119</v>
      </c>
      <c r="E123" s="6"/>
      <c r="F123" s="18">
        <v>520041187</v>
      </c>
      <c r="G123" s="6" t="s">
        <v>218</v>
      </c>
      <c r="H123" s="6" t="s">
        <v>91</v>
      </c>
      <c r="I123" s="7">
        <v>275000</v>
      </c>
      <c r="J123" s="7">
        <v>260.1</v>
      </c>
      <c r="K123" s="7">
        <v>0</v>
      </c>
      <c r="L123" s="7">
        <v>715.27</v>
      </c>
      <c r="M123" s="8">
        <v>0.0026</v>
      </c>
      <c r="N123" s="8">
        <v>0.002</v>
      </c>
      <c r="O123" s="8">
        <v>0.0003</v>
      </c>
    </row>
    <row r="124" spans="2:15" ht="12.75">
      <c r="B124" s="6" t="s">
        <v>673</v>
      </c>
      <c r="C124" s="17">
        <v>1082353</v>
      </c>
      <c r="D124" s="6" t="s">
        <v>119</v>
      </c>
      <c r="E124" s="6"/>
      <c r="F124" s="18">
        <v>520031808</v>
      </c>
      <c r="G124" s="6" t="s">
        <v>218</v>
      </c>
      <c r="H124" s="6" t="s">
        <v>91</v>
      </c>
      <c r="I124" s="7">
        <v>297879</v>
      </c>
      <c r="J124" s="7">
        <v>225</v>
      </c>
      <c r="K124" s="7">
        <v>0</v>
      </c>
      <c r="L124" s="7">
        <v>670.23</v>
      </c>
      <c r="M124" s="8">
        <v>0.0014</v>
      </c>
      <c r="N124" s="8">
        <v>0.0018</v>
      </c>
      <c r="O124" s="8">
        <v>0.0003</v>
      </c>
    </row>
    <row r="125" spans="2:15" ht="12.75">
      <c r="B125" s="6" t="s">
        <v>674</v>
      </c>
      <c r="C125" s="17">
        <v>1139617</v>
      </c>
      <c r="D125" s="6" t="s">
        <v>119</v>
      </c>
      <c r="E125" s="6"/>
      <c r="F125" s="18">
        <v>510490071</v>
      </c>
      <c r="G125" s="6" t="s">
        <v>287</v>
      </c>
      <c r="H125" s="6" t="s">
        <v>91</v>
      </c>
      <c r="I125" s="7">
        <v>23400</v>
      </c>
      <c r="J125" s="7">
        <v>619.6</v>
      </c>
      <c r="K125" s="7">
        <v>0</v>
      </c>
      <c r="L125" s="7">
        <v>144.99</v>
      </c>
      <c r="M125" s="8">
        <v>0.0004</v>
      </c>
      <c r="N125" s="8">
        <v>0.0004</v>
      </c>
      <c r="O125" s="8">
        <v>0.0001</v>
      </c>
    </row>
    <row r="126" spans="2:15" ht="12.75">
      <c r="B126" s="6" t="s">
        <v>675</v>
      </c>
      <c r="C126" s="17">
        <v>1081439</v>
      </c>
      <c r="D126" s="6" t="s">
        <v>119</v>
      </c>
      <c r="E126" s="6"/>
      <c r="F126" s="18">
        <v>520043381</v>
      </c>
      <c r="G126" s="6" t="s">
        <v>287</v>
      </c>
      <c r="H126" s="6" t="s">
        <v>91</v>
      </c>
      <c r="I126" s="7">
        <v>43922</v>
      </c>
      <c r="J126" s="7">
        <v>732.3</v>
      </c>
      <c r="K126" s="7">
        <v>0</v>
      </c>
      <c r="L126" s="7">
        <v>321.64</v>
      </c>
      <c r="M126" s="8">
        <v>0.0038</v>
      </c>
      <c r="N126" s="8">
        <v>0.0009</v>
      </c>
      <c r="O126" s="8">
        <v>0.0002</v>
      </c>
    </row>
    <row r="127" spans="2:15" ht="12.75">
      <c r="B127" s="6" t="s">
        <v>676</v>
      </c>
      <c r="C127" s="17">
        <v>238014</v>
      </c>
      <c r="D127" s="6" t="s">
        <v>119</v>
      </c>
      <c r="E127" s="6"/>
      <c r="F127" s="18">
        <v>520036435</v>
      </c>
      <c r="G127" s="6" t="s">
        <v>287</v>
      </c>
      <c r="H127" s="6" t="s">
        <v>91</v>
      </c>
      <c r="I127" s="7">
        <v>31018</v>
      </c>
      <c r="J127" s="7">
        <v>780</v>
      </c>
      <c r="K127" s="7">
        <v>11.78</v>
      </c>
      <c r="L127" s="7">
        <v>253.72</v>
      </c>
      <c r="M127" s="8">
        <v>0.0008</v>
      </c>
      <c r="N127" s="8">
        <v>0.0007</v>
      </c>
      <c r="O127" s="8">
        <v>0.0001</v>
      </c>
    </row>
    <row r="128" spans="2:15" ht="12.75">
      <c r="B128" s="6" t="s">
        <v>677</v>
      </c>
      <c r="C128" s="17">
        <v>1140151</v>
      </c>
      <c r="D128" s="6" t="s">
        <v>119</v>
      </c>
      <c r="E128" s="6"/>
      <c r="F128" s="18">
        <v>512568668</v>
      </c>
      <c r="G128" s="6" t="s">
        <v>287</v>
      </c>
      <c r="H128" s="6" t="s">
        <v>91</v>
      </c>
      <c r="I128" s="7">
        <v>217245</v>
      </c>
      <c r="J128" s="7">
        <v>146.2</v>
      </c>
      <c r="K128" s="7">
        <v>5.12</v>
      </c>
      <c r="L128" s="7">
        <v>322.73</v>
      </c>
      <c r="M128" s="8">
        <v>0.0006</v>
      </c>
      <c r="N128" s="8">
        <v>0.0009</v>
      </c>
      <c r="O128" s="8">
        <v>0.0002</v>
      </c>
    </row>
    <row r="129" spans="2:15" ht="12.75">
      <c r="B129" s="6" t="s">
        <v>678</v>
      </c>
      <c r="C129" s="17">
        <v>1143429</v>
      </c>
      <c r="D129" s="6" t="s">
        <v>119</v>
      </c>
      <c r="E129" s="6"/>
      <c r="F129" s="18">
        <v>510678816</v>
      </c>
      <c r="G129" s="6" t="s">
        <v>547</v>
      </c>
      <c r="H129" s="6" t="s">
        <v>91</v>
      </c>
      <c r="I129" s="7">
        <v>2100</v>
      </c>
      <c r="J129" s="7">
        <v>34010</v>
      </c>
      <c r="K129" s="7">
        <v>0</v>
      </c>
      <c r="L129" s="7">
        <v>714.21</v>
      </c>
      <c r="M129" s="8">
        <v>0.0001</v>
      </c>
      <c r="N129" s="8">
        <v>0.002</v>
      </c>
      <c r="O129" s="8">
        <v>0.0003</v>
      </c>
    </row>
    <row r="130" spans="2:15" ht="12.75">
      <c r="B130" s="6" t="s">
        <v>679</v>
      </c>
      <c r="C130" s="17">
        <v>505016</v>
      </c>
      <c r="D130" s="6" t="s">
        <v>119</v>
      </c>
      <c r="E130" s="6"/>
      <c r="F130" s="18">
        <v>520039066</v>
      </c>
      <c r="G130" s="6" t="s">
        <v>191</v>
      </c>
      <c r="H130" s="6" t="s">
        <v>91</v>
      </c>
      <c r="I130" s="7">
        <v>1682.07</v>
      </c>
      <c r="J130" s="7">
        <v>6742</v>
      </c>
      <c r="K130" s="7">
        <v>0</v>
      </c>
      <c r="L130" s="7">
        <v>113.41</v>
      </c>
      <c r="M130" s="8">
        <v>0</v>
      </c>
      <c r="N130" s="8">
        <v>0.0003</v>
      </c>
      <c r="O130" s="8">
        <v>0.0001</v>
      </c>
    </row>
    <row r="131" spans="2:15" ht="12.75">
      <c r="B131" s="6" t="s">
        <v>680</v>
      </c>
      <c r="C131" s="17">
        <v>313015</v>
      </c>
      <c r="D131" s="6" t="s">
        <v>119</v>
      </c>
      <c r="E131" s="6"/>
      <c r="F131" s="18">
        <v>520037540</v>
      </c>
      <c r="G131" s="6" t="s">
        <v>191</v>
      </c>
      <c r="H131" s="6" t="s">
        <v>91</v>
      </c>
      <c r="I131" s="7">
        <v>42925</v>
      </c>
      <c r="J131" s="7">
        <v>641.9</v>
      </c>
      <c r="K131" s="7">
        <v>2.12</v>
      </c>
      <c r="L131" s="7">
        <v>277.66</v>
      </c>
      <c r="M131" s="8">
        <v>0.0007</v>
      </c>
      <c r="N131" s="8">
        <v>0.0008</v>
      </c>
      <c r="O131" s="8">
        <v>0.0001</v>
      </c>
    </row>
    <row r="132" spans="2:15" ht="12.75">
      <c r="B132" s="6" t="s">
        <v>681</v>
      </c>
      <c r="C132" s="17">
        <v>1142140</v>
      </c>
      <c r="D132" s="6" t="s">
        <v>119</v>
      </c>
      <c r="E132" s="6"/>
      <c r="F132" s="18">
        <v>511659401</v>
      </c>
      <c r="G132" s="6" t="s">
        <v>191</v>
      </c>
      <c r="H132" s="6" t="s">
        <v>91</v>
      </c>
      <c r="I132" s="7">
        <v>-0.11</v>
      </c>
      <c r="J132" s="7">
        <v>1923</v>
      </c>
      <c r="K132" s="7">
        <v>0</v>
      </c>
      <c r="L132" s="7">
        <v>0</v>
      </c>
      <c r="N132" s="8">
        <v>0</v>
      </c>
      <c r="O132" s="8">
        <v>0</v>
      </c>
    </row>
    <row r="133" spans="2:15" ht="12.75">
      <c r="B133" s="6" t="s">
        <v>682</v>
      </c>
      <c r="C133" s="17">
        <v>235010</v>
      </c>
      <c r="D133" s="6" t="s">
        <v>119</v>
      </c>
      <c r="E133" s="6"/>
      <c r="F133" s="18">
        <v>520034562</v>
      </c>
      <c r="G133" s="6" t="s">
        <v>191</v>
      </c>
      <c r="H133" s="6" t="s">
        <v>91</v>
      </c>
      <c r="I133" s="7">
        <v>25520</v>
      </c>
      <c r="J133" s="7">
        <v>1537</v>
      </c>
      <c r="K133" s="7">
        <v>0</v>
      </c>
      <c r="L133" s="7">
        <v>392.24</v>
      </c>
      <c r="M133" s="8">
        <v>0.0015</v>
      </c>
      <c r="N133" s="8">
        <v>0.0011</v>
      </c>
      <c r="O133" s="8">
        <v>0.0002</v>
      </c>
    </row>
    <row r="134" spans="2:15" ht="12.75">
      <c r="B134" s="6" t="s">
        <v>683</v>
      </c>
      <c r="C134" s="17">
        <v>416016</v>
      </c>
      <c r="D134" s="6" t="s">
        <v>119</v>
      </c>
      <c r="E134" s="6"/>
      <c r="F134" s="18">
        <v>520038910</v>
      </c>
      <c r="G134" s="6" t="s">
        <v>191</v>
      </c>
      <c r="H134" s="6" t="s">
        <v>91</v>
      </c>
      <c r="I134" s="7">
        <v>5000</v>
      </c>
      <c r="J134" s="7">
        <v>9754</v>
      </c>
      <c r="K134" s="7">
        <v>0</v>
      </c>
      <c r="L134" s="7">
        <v>487.7</v>
      </c>
      <c r="M134" s="8">
        <v>0.0002</v>
      </c>
      <c r="N134" s="8">
        <v>0.0013</v>
      </c>
      <c r="O134" s="8">
        <v>0.0002</v>
      </c>
    </row>
    <row r="135" spans="2:15" ht="12.75">
      <c r="B135" s="6" t="s">
        <v>684</v>
      </c>
      <c r="C135" s="17">
        <v>1142421</v>
      </c>
      <c r="D135" s="6" t="s">
        <v>119</v>
      </c>
      <c r="E135" s="6"/>
      <c r="F135" s="18">
        <v>1703</v>
      </c>
      <c r="G135" s="6" t="s">
        <v>191</v>
      </c>
      <c r="H135" s="6" t="s">
        <v>91</v>
      </c>
      <c r="I135" s="7">
        <v>20562</v>
      </c>
      <c r="J135" s="7">
        <v>235.7</v>
      </c>
      <c r="K135" s="7">
        <v>0</v>
      </c>
      <c r="L135" s="7">
        <v>48.46</v>
      </c>
      <c r="M135" s="8">
        <v>0.0002</v>
      </c>
      <c r="N135" s="8">
        <v>0.0001</v>
      </c>
      <c r="O135" s="8">
        <v>0</v>
      </c>
    </row>
    <row r="136" spans="2:15" ht="12.75">
      <c r="B136" s="6" t="s">
        <v>685</v>
      </c>
      <c r="C136" s="17">
        <v>1108638</v>
      </c>
      <c r="D136" s="6" t="s">
        <v>119</v>
      </c>
      <c r="E136" s="6"/>
      <c r="F136" s="6" t="s">
        <v>380</v>
      </c>
      <c r="G136" s="6" t="s">
        <v>191</v>
      </c>
      <c r="H136" s="6" t="s">
        <v>91</v>
      </c>
      <c r="I136" s="7">
        <v>94364.65</v>
      </c>
      <c r="J136" s="7">
        <v>205.5</v>
      </c>
      <c r="K136" s="7">
        <v>0</v>
      </c>
      <c r="L136" s="7">
        <v>193.92</v>
      </c>
      <c r="M136" s="8">
        <v>0.001</v>
      </c>
      <c r="N136" s="8">
        <v>0.0005</v>
      </c>
      <c r="O136" s="8">
        <v>0.0001</v>
      </c>
    </row>
    <row r="137" spans="2:15" ht="12.75">
      <c r="B137" s="6" t="s">
        <v>686</v>
      </c>
      <c r="C137" s="17">
        <v>1142355</v>
      </c>
      <c r="D137" s="6" t="s">
        <v>119</v>
      </c>
      <c r="E137" s="6"/>
      <c r="F137" s="18">
        <v>1701</v>
      </c>
      <c r="G137" s="6" t="s">
        <v>191</v>
      </c>
      <c r="H137" s="6" t="s">
        <v>91</v>
      </c>
      <c r="I137" s="7">
        <v>6960</v>
      </c>
      <c r="J137" s="7">
        <v>9140</v>
      </c>
      <c r="K137" s="7">
        <v>0</v>
      </c>
      <c r="L137" s="7">
        <v>636.14</v>
      </c>
      <c r="M137" s="8">
        <v>0.0009</v>
      </c>
      <c r="N137" s="8">
        <v>0.0018</v>
      </c>
      <c r="O137" s="8">
        <v>0.0003</v>
      </c>
    </row>
    <row r="138" spans="2:15" ht="12.75">
      <c r="B138" s="6" t="s">
        <v>687</v>
      </c>
      <c r="C138" s="17">
        <v>1131556</v>
      </c>
      <c r="D138" s="6" t="s">
        <v>119</v>
      </c>
      <c r="E138" s="6"/>
      <c r="F138" s="18">
        <v>1328683</v>
      </c>
      <c r="G138" s="6" t="s">
        <v>191</v>
      </c>
      <c r="H138" s="6" t="s">
        <v>91</v>
      </c>
      <c r="I138" s="7">
        <v>39675</v>
      </c>
      <c r="J138" s="7">
        <v>3117</v>
      </c>
      <c r="K138" s="7">
        <v>0</v>
      </c>
      <c r="L138" s="7">
        <v>1236.67</v>
      </c>
      <c r="M138" s="8">
        <v>0.0024</v>
      </c>
      <c r="N138" s="8">
        <v>0.0034</v>
      </c>
      <c r="O138" s="8">
        <v>0.0006</v>
      </c>
    </row>
    <row r="139" spans="2:15" ht="12.75">
      <c r="B139" s="6" t="s">
        <v>688</v>
      </c>
      <c r="C139" s="17">
        <v>528018</v>
      </c>
      <c r="D139" s="6" t="s">
        <v>119</v>
      </c>
      <c r="E139" s="6"/>
      <c r="F139" s="18">
        <v>520039488</v>
      </c>
      <c r="G139" s="6" t="s">
        <v>568</v>
      </c>
      <c r="H139" s="6" t="s">
        <v>91</v>
      </c>
      <c r="I139" s="7">
        <v>11734</v>
      </c>
      <c r="J139" s="7">
        <v>3991</v>
      </c>
      <c r="K139" s="7">
        <v>0</v>
      </c>
      <c r="L139" s="7">
        <v>468.3</v>
      </c>
      <c r="M139" s="8">
        <v>0.0012</v>
      </c>
      <c r="N139" s="8">
        <v>0.0013</v>
      </c>
      <c r="O139" s="8">
        <v>0.0002</v>
      </c>
    </row>
    <row r="140" spans="2:15" ht="12.75">
      <c r="B140" s="6" t="s">
        <v>689</v>
      </c>
      <c r="C140" s="17">
        <v>280016</v>
      </c>
      <c r="D140" s="6" t="s">
        <v>119</v>
      </c>
      <c r="E140" s="6"/>
      <c r="F140" s="18">
        <v>520037649</v>
      </c>
      <c r="G140" s="6" t="s">
        <v>334</v>
      </c>
      <c r="H140" s="6" t="s">
        <v>91</v>
      </c>
      <c r="I140" s="7">
        <v>3159</v>
      </c>
      <c r="J140" s="7">
        <v>9604</v>
      </c>
      <c r="K140" s="7">
        <v>0</v>
      </c>
      <c r="L140" s="7">
        <v>303.39</v>
      </c>
      <c r="M140" s="8">
        <v>0.0005</v>
      </c>
      <c r="N140" s="8">
        <v>0.0008</v>
      </c>
      <c r="O140" s="8">
        <v>0.0001</v>
      </c>
    </row>
    <row r="141" spans="2:15" ht="12.75">
      <c r="B141" s="6" t="s">
        <v>690</v>
      </c>
      <c r="C141" s="17">
        <v>644013</v>
      </c>
      <c r="D141" s="6" t="s">
        <v>119</v>
      </c>
      <c r="E141" s="6"/>
      <c r="F141" s="18">
        <v>520039843</v>
      </c>
      <c r="G141" s="6" t="s">
        <v>223</v>
      </c>
      <c r="H141" s="6" t="s">
        <v>91</v>
      </c>
      <c r="I141" s="7">
        <v>22226</v>
      </c>
      <c r="J141" s="7">
        <v>2043</v>
      </c>
      <c r="K141" s="7">
        <v>0</v>
      </c>
      <c r="L141" s="7">
        <v>454.08</v>
      </c>
      <c r="M141" s="8">
        <v>0.0009</v>
      </c>
      <c r="N141" s="8">
        <v>0.0013</v>
      </c>
      <c r="O141" s="8">
        <v>0.0002</v>
      </c>
    </row>
    <row r="142" spans="2:15" ht="12.75">
      <c r="B142" s="6" t="s">
        <v>691</v>
      </c>
      <c r="C142" s="17">
        <v>625012</v>
      </c>
      <c r="D142" s="6" t="s">
        <v>119</v>
      </c>
      <c r="E142" s="6"/>
      <c r="F142" s="18">
        <v>520040205</v>
      </c>
      <c r="G142" s="6" t="s">
        <v>260</v>
      </c>
      <c r="H142" s="6" t="s">
        <v>91</v>
      </c>
      <c r="I142" s="7">
        <v>8709.8</v>
      </c>
      <c r="J142" s="7">
        <v>4753</v>
      </c>
      <c r="K142" s="7">
        <v>0</v>
      </c>
      <c r="L142" s="7">
        <v>413.98</v>
      </c>
      <c r="M142" s="8">
        <v>0.0008</v>
      </c>
      <c r="N142" s="8">
        <v>0.0011</v>
      </c>
      <c r="O142" s="8">
        <v>0.0002</v>
      </c>
    </row>
    <row r="143" spans="2:15" ht="12.75">
      <c r="B143" s="6" t="s">
        <v>692</v>
      </c>
      <c r="C143" s="17">
        <v>1104496</v>
      </c>
      <c r="D143" s="6" t="s">
        <v>119</v>
      </c>
      <c r="E143" s="6"/>
      <c r="F143" s="18">
        <v>512499344</v>
      </c>
      <c r="G143" s="6" t="s">
        <v>273</v>
      </c>
      <c r="H143" s="6" t="s">
        <v>91</v>
      </c>
      <c r="I143" s="7">
        <v>176448</v>
      </c>
      <c r="J143" s="7">
        <v>221.7</v>
      </c>
      <c r="K143" s="7">
        <v>0</v>
      </c>
      <c r="L143" s="7">
        <v>391.19</v>
      </c>
      <c r="M143" s="8">
        <v>0.0024</v>
      </c>
      <c r="N143" s="8">
        <v>0.0011</v>
      </c>
      <c r="O143" s="8">
        <v>0.0002</v>
      </c>
    </row>
    <row r="144" spans="2:15" ht="12.75">
      <c r="B144" s="6" t="s">
        <v>693</v>
      </c>
      <c r="C144" s="17">
        <v>639013</v>
      </c>
      <c r="D144" s="6" t="s">
        <v>119</v>
      </c>
      <c r="E144" s="6"/>
      <c r="F144" s="18">
        <v>520023896</v>
      </c>
      <c r="G144" s="6" t="s">
        <v>273</v>
      </c>
      <c r="H144" s="6" t="s">
        <v>91</v>
      </c>
      <c r="I144" s="7">
        <v>20995.14</v>
      </c>
      <c r="J144" s="7">
        <v>1049</v>
      </c>
      <c r="K144" s="7">
        <v>0</v>
      </c>
      <c r="L144" s="7">
        <v>220.24</v>
      </c>
      <c r="M144" s="8">
        <v>0.0001</v>
      </c>
      <c r="N144" s="8">
        <v>0.0006</v>
      </c>
      <c r="O144" s="8">
        <v>0.0001</v>
      </c>
    </row>
    <row r="145" spans="2:15" ht="12.75">
      <c r="B145" s="6" t="s">
        <v>694</v>
      </c>
      <c r="C145" s="17">
        <v>565010</v>
      </c>
      <c r="D145" s="6" t="s">
        <v>119</v>
      </c>
      <c r="E145" s="6"/>
      <c r="F145" s="18">
        <v>520032681</v>
      </c>
      <c r="G145" s="6" t="s">
        <v>304</v>
      </c>
      <c r="H145" s="6" t="s">
        <v>91</v>
      </c>
      <c r="I145" s="7">
        <v>294</v>
      </c>
      <c r="J145" s="7">
        <v>162500</v>
      </c>
      <c r="K145" s="7">
        <v>0</v>
      </c>
      <c r="L145" s="7">
        <v>477.75</v>
      </c>
      <c r="M145" s="8">
        <v>0.0001</v>
      </c>
      <c r="N145" s="8">
        <v>0.0013</v>
      </c>
      <c r="O145" s="8">
        <v>0.0002</v>
      </c>
    </row>
    <row r="146" spans="2:15" ht="12.75">
      <c r="B146" s="6" t="s">
        <v>695</v>
      </c>
      <c r="C146" s="17">
        <v>810010</v>
      </c>
      <c r="D146" s="6" t="s">
        <v>119</v>
      </c>
      <c r="E146" s="6"/>
      <c r="F146" s="18">
        <v>520032970</v>
      </c>
      <c r="G146" s="6" t="s">
        <v>304</v>
      </c>
      <c r="H146" s="6" t="s">
        <v>91</v>
      </c>
      <c r="I146" s="7">
        <v>8003</v>
      </c>
      <c r="J146" s="7">
        <v>7744</v>
      </c>
      <c r="K146" s="7">
        <v>0</v>
      </c>
      <c r="L146" s="7">
        <v>619.75</v>
      </c>
      <c r="M146" s="8">
        <v>0.0012</v>
      </c>
      <c r="N146" s="8">
        <v>0.0017</v>
      </c>
      <c r="O146" s="8">
        <v>0.0003</v>
      </c>
    </row>
    <row r="147" spans="2:15" ht="12.75">
      <c r="B147" s="6" t="s">
        <v>696</v>
      </c>
      <c r="C147" s="17">
        <v>1083443</v>
      </c>
      <c r="D147" s="6" t="s">
        <v>119</v>
      </c>
      <c r="E147" s="6"/>
      <c r="F147" s="18">
        <v>520044264</v>
      </c>
      <c r="G147" s="6" t="s">
        <v>204</v>
      </c>
      <c r="H147" s="6" t="s">
        <v>91</v>
      </c>
      <c r="I147" s="7">
        <v>15309</v>
      </c>
      <c r="J147" s="7">
        <v>1751</v>
      </c>
      <c r="K147" s="7">
        <v>0</v>
      </c>
      <c r="L147" s="7">
        <v>268.06</v>
      </c>
      <c r="M147" s="8">
        <v>0.0006</v>
      </c>
      <c r="N147" s="8">
        <v>0.0007</v>
      </c>
      <c r="O147" s="8">
        <v>0.0001</v>
      </c>
    </row>
    <row r="148" spans="2:15" ht="12.75">
      <c r="B148" s="6" t="s">
        <v>697</v>
      </c>
      <c r="C148" s="17">
        <v>1092345</v>
      </c>
      <c r="D148" s="6" t="s">
        <v>119</v>
      </c>
      <c r="E148" s="6"/>
      <c r="F148" s="18">
        <v>511396046</v>
      </c>
      <c r="G148" s="6" t="s">
        <v>204</v>
      </c>
      <c r="H148" s="6" t="s">
        <v>91</v>
      </c>
      <c r="I148" s="7">
        <v>34232</v>
      </c>
      <c r="J148" s="7">
        <v>1660</v>
      </c>
      <c r="K148" s="7">
        <v>0</v>
      </c>
      <c r="L148" s="7">
        <v>568.25</v>
      </c>
      <c r="M148" s="8">
        <v>0.0017</v>
      </c>
      <c r="N148" s="8">
        <v>0.0016</v>
      </c>
      <c r="O148" s="8">
        <v>0.0003</v>
      </c>
    </row>
    <row r="149" spans="2:15" ht="12.75">
      <c r="B149" s="6" t="s">
        <v>698</v>
      </c>
      <c r="C149" s="17">
        <v>1080597</v>
      </c>
      <c r="D149" s="6" t="s">
        <v>119</v>
      </c>
      <c r="E149" s="6"/>
      <c r="F149" s="18">
        <v>520041674</v>
      </c>
      <c r="G149" s="6" t="s">
        <v>204</v>
      </c>
      <c r="H149" s="6" t="s">
        <v>91</v>
      </c>
      <c r="I149" s="7">
        <v>36016</v>
      </c>
      <c r="J149" s="7">
        <v>116</v>
      </c>
      <c r="K149" s="7">
        <v>0</v>
      </c>
      <c r="L149" s="7">
        <v>41.78</v>
      </c>
      <c r="M149" s="8">
        <v>0.0009</v>
      </c>
      <c r="N149" s="8">
        <v>0.0001</v>
      </c>
      <c r="O149" s="8">
        <v>0</v>
      </c>
    </row>
    <row r="150" spans="2:15" ht="12.75">
      <c r="B150" s="6" t="s">
        <v>699</v>
      </c>
      <c r="C150" s="17">
        <v>756015</v>
      </c>
      <c r="D150" s="6" t="s">
        <v>119</v>
      </c>
      <c r="E150" s="6"/>
      <c r="F150" s="18">
        <v>520029315</v>
      </c>
      <c r="G150" s="6" t="s">
        <v>211</v>
      </c>
      <c r="H150" s="6" t="s">
        <v>91</v>
      </c>
      <c r="I150" s="7">
        <v>1416.6</v>
      </c>
      <c r="J150" s="7">
        <v>391.1</v>
      </c>
      <c r="K150" s="7">
        <v>0</v>
      </c>
      <c r="L150" s="7">
        <v>5.54</v>
      </c>
      <c r="M150" s="8">
        <v>0.0003</v>
      </c>
      <c r="N150" s="8">
        <v>0</v>
      </c>
      <c r="O150" s="8">
        <v>0</v>
      </c>
    </row>
    <row r="151" spans="2:15" ht="12.75">
      <c r="B151" s="6" t="s">
        <v>700</v>
      </c>
      <c r="C151" s="17">
        <v>1142454</v>
      </c>
      <c r="D151" s="6" t="s">
        <v>119</v>
      </c>
      <c r="E151" s="6"/>
      <c r="F151" s="18">
        <v>1704</v>
      </c>
      <c r="G151" s="6" t="s">
        <v>370</v>
      </c>
      <c r="H151" s="6" t="s">
        <v>91</v>
      </c>
      <c r="I151" s="7">
        <v>7760</v>
      </c>
      <c r="J151" s="7">
        <v>736.1</v>
      </c>
      <c r="K151" s="7">
        <v>0</v>
      </c>
      <c r="L151" s="7">
        <v>57.12</v>
      </c>
      <c r="M151" s="8">
        <v>0.0003</v>
      </c>
      <c r="N151" s="8">
        <v>0.0002</v>
      </c>
      <c r="O151" s="8">
        <v>0</v>
      </c>
    </row>
    <row r="152" spans="2:15" ht="12.75">
      <c r="B152" s="6" t="s">
        <v>701</v>
      </c>
      <c r="C152" s="17">
        <v>338012</v>
      </c>
      <c r="D152" s="6" t="s">
        <v>119</v>
      </c>
      <c r="E152" s="6"/>
      <c r="F152" s="18">
        <v>520037805</v>
      </c>
      <c r="G152" s="6" t="s">
        <v>370</v>
      </c>
      <c r="H152" s="6" t="s">
        <v>91</v>
      </c>
      <c r="I152" s="7">
        <v>20000</v>
      </c>
      <c r="J152" s="7">
        <v>2003</v>
      </c>
      <c r="K152" s="7">
        <v>0</v>
      </c>
      <c r="L152" s="7">
        <v>400.6</v>
      </c>
      <c r="M152" s="8">
        <v>0.0014</v>
      </c>
      <c r="N152" s="8">
        <v>0.0011</v>
      </c>
      <c r="O152" s="8">
        <v>0.0002</v>
      </c>
    </row>
    <row r="153" spans="2:15" ht="12.75">
      <c r="B153" s="6" t="s">
        <v>702</v>
      </c>
      <c r="C153" s="17">
        <v>1097344</v>
      </c>
      <c r="D153" s="6" t="s">
        <v>119</v>
      </c>
      <c r="E153" s="6"/>
      <c r="F153" s="18">
        <v>512758350</v>
      </c>
      <c r="G153" s="6" t="s">
        <v>531</v>
      </c>
      <c r="H153" s="6" t="s">
        <v>91</v>
      </c>
      <c r="I153" s="7">
        <v>15000</v>
      </c>
      <c r="J153" s="7">
        <v>660</v>
      </c>
      <c r="K153" s="7">
        <v>0</v>
      </c>
      <c r="L153" s="7">
        <v>99</v>
      </c>
      <c r="M153" s="8">
        <v>0.0018</v>
      </c>
      <c r="N153" s="8">
        <v>0.0003</v>
      </c>
      <c r="O153" s="8">
        <v>0</v>
      </c>
    </row>
    <row r="154" spans="2:15" ht="12.75">
      <c r="B154" s="6" t="s">
        <v>703</v>
      </c>
      <c r="C154" s="17">
        <v>1129451</v>
      </c>
      <c r="D154" s="6" t="s">
        <v>119</v>
      </c>
      <c r="E154" s="6"/>
      <c r="F154" s="18">
        <v>1522277</v>
      </c>
      <c r="G154" s="6" t="s">
        <v>531</v>
      </c>
      <c r="H154" s="6" t="s">
        <v>91</v>
      </c>
      <c r="I154" s="7">
        <v>210700</v>
      </c>
      <c r="J154" s="7">
        <v>192</v>
      </c>
      <c r="K154" s="7">
        <v>0</v>
      </c>
      <c r="L154" s="7">
        <v>404.54</v>
      </c>
      <c r="M154" s="8">
        <v>0.0028</v>
      </c>
      <c r="N154" s="8">
        <v>0.0011</v>
      </c>
      <c r="O154" s="8">
        <v>0.0002</v>
      </c>
    </row>
    <row r="155" spans="2:15" ht="12.75">
      <c r="B155" s="6" t="s">
        <v>704</v>
      </c>
      <c r="C155" s="17">
        <v>1095264</v>
      </c>
      <c r="D155" s="6" t="s">
        <v>119</v>
      </c>
      <c r="E155" s="6"/>
      <c r="F155" s="18">
        <v>511235434</v>
      </c>
      <c r="G155" s="6" t="s">
        <v>336</v>
      </c>
      <c r="H155" s="6" t="s">
        <v>91</v>
      </c>
      <c r="I155" s="7">
        <v>32637</v>
      </c>
      <c r="J155" s="7">
        <v>2316</v>
      </c>
      <c r="K155" s="7">
        <v>0</v>
      </c>
      <c r="L155" s="7">
        <v>755.87</v>
      </c>
      <c r="M155" s="8">
        <v>0.0009</v>
      </c>
      <c r="N155" s="8">
        <v>0.0021</v>
      </c>
      <c r="O155" s="8">
        <v>0.0004</v>
      </c>
    </row>
    <row r="156" spans="2:15" ht="12.75">
      <c r="B156" s="6" t="s">
        <v>705</v>
      </c>
      <c r="C156" s="17">
        <v>1100718</v>
      </c>
      <c r="D156" s="6" t="s">
        <v>119</v>
      </c>
      <c r="E156" s="6"/>
      <c r="F156" s="18">
        <v>513890764</v>
      </c>
      <c r="G156" s="6" t="s">
        <v>586</v>
      </c>
      <c r="H156" s="6" t="s">
        <v>91</v>
      </c>
      <c r="I156" s="7">
        <v>39942</v>
      </c>
      <c r="J156" s="7">
        <v>1700</v>
      </c>
      <c r="K156" s="7">
        <v>0</v>
      </c>
      <c r="L156" s="7">
        <v>679.01</v>
      </c>
      <c r="M156" s="8">
        <v>0.0024</v>
      </c>
      <c r="N156" s="8">
        <v>0.0019</v>
      </c>
      <c r="O156" s="8">
        <v>0.0003</v>
      </c>
    </row>
    <row r="157" spans="2:15" ht="12.75">
      <c r="B157" s="6" t="s">
        <v>706</v>
      </c>
      <c r="C157" s="17">
        <v>749077</v>
      </c>
      <c r="D157" s="6" t="s">
        <v>119</v>
      </c>
      <c r="E157" s="6"/>
      <c r="F157" s="18">
        <v>520028036</v>
      </c>
      <c r="G157" s="6" t="s">
        <v>588</v>
      </c>
      <c r="H157" s="6" t="s">
        <v>91</v>
      </c>
      <c r="I157" s="7">
        <v>4300</v>
      </c>
      <c r="J157" s="7">
        <v>1651</v>
      </c>
      <c r="K157" s="7">
        <v>0</v>
      </c>
      <c r="L157" s="7">
        <v>70.99</v>
      </c>
      <c r="M157" s="8">
        <v>0.0001</v>
      </c>
      <c r="N157" s="8">
        <v>0.0002</v>
      </c>
      <c r="O157" s="8">
        <v>0</v>
      </c>
    </row>
    <row r="158" spans="2:15" ht="12.75">
      <c r="B158" s="6" t="s">
        <v>707</v>
      </c>
      <c r="C158" s="17">
        <v>477018</v>
      </c>
      <c r="D158" s="6" t="s">
        <v>119</v>
      </c>
      <c r="E158" s="6"/>
      <c r="F158" s="18">
        <v>520039710</v>
      </c>
      <c r="G158" s="6" t="s">
        <v>659</v>
      </c>
      <c r="H158" s="6" t="s">
        <v>91</v>
      </c>
      <c r="I158" s="7">
        <v>27523</v>
      </c>
      <c r="J158" s="7">
        <v>2102</v>
      </c>
      <c r="K158" s="7">
        <v>0</v>
      </c>
      <c r="L158" s="7">
        <v>578.53</v>
      </c>
      <c r="M158" s="8">
        <v>0.0024</v>
      </c>
      <c r="N158" s="8">
        <v>0.0016</v>
      </c>
      <c r="O158" s="8">
        <v>0.0003</v>
      </c>
    </row>
    <row r="159" spans="2:15" ht="12.75">
      <c r="B159" s="6" t="s">
        <v>708</v>
      </c>
      <c r="C159" s="17">
        <v>1082635</v>
      </c>
      <c r="D159" s="6" t="s">
        <v>119</v>
      </c>
      <c r="E159" s="6"/>
      <c r="F159" s="18">
        <v>520039868</v>
      </c>
      <c r="G159" s="6" t="s">
        <v>592</v>
      </c>
      <c r="H159" s="6" t="s">
        <v>91</v>
      </c>
      <c r="I159" s="7">
        <v>15000</v>
      </c>
      <c r="J159" s="7">
        <v>3174</v>
      </c>
      <c r="K159" s="7">
        <v>0</v>
      </c>
      <c r="L159" s="7">
        <v>476.1</v>
      </c>
      <c r="M159" s="8">
        <v>0.0014</v>
      </c>
      <c r="N159" s="8">
        <v>0.0013</v>
      </c>
      <c r="O159" s="8">
        <v>0.0002</v>
      </c>
    </row>
    <row r="160" spans="2:15" ht="12.75">
      <c r="B160" s="13" t="s">
        <v>709</v>
      </c>
      <c r="C160" s="14"/>
      <c r="D160" s="13"/>
      <c r="E160" s="13"/>
      <c r="F160" s="13"/>
      <c r="G160" s="13"/>
      <c r="H160" s="13"/>
      <c r="I160" s="15">
        <v>0</v>
      </c>
      <c r="L160" s="15">
        <v>0</v>
      </c>
      <c r="N160" s="16">
        <v>0</v>
      </c>
      <c r="O160" s="16">
        <v>0</v>
      </c>
    </row>
    <row r="161" spans="2:15" ht="12.75">
      <c r="B161" s="13" t="s">
        <v>710</v>
      </c>
      <c r="C161" s="14"/>
      <c r="D161" s="13"/>
      <c r="E161" s="13"/>
      <c r="F161" s="13"/>
      <c r="G161" s="13"/>
      <c r="H161" s="13"/>
      <c r="I161" s="15">
        <v>0</v>
      </c>
      <c r="L161" s="15">
        <v>0</v>
      </c>
      <c r="N161" s="16">
        <v>0</v>
      </c>
      <c r="O161" s="16">
        <v>0</v>
      </c>
    </row>
    <row r="162" spans="2:15" ht="12.75">
      <c r="B162" s="3" t="s">
        <v>711</v>
      </c>
      <c r="C162" s="12"/>
      <c r="D162" s="3"/>
      <c r="E162" s="3"/>
      <c r="F162" s="3"/>
      <c r="G162" s="3"/>
      <c r="H162" s="3"/>
      <c r="I162" s="9">
        <v>1085443.03</v>
      </c>
      <c r="L162" s="9">
        <v>83745.52</v>
      </c>
      <c r="N162" s="10">
        <v>0.2307</v>
      </c>
      <c r="O162" s="10">
        <v>0.0391</v>
      </c>
    </row>
    <row r="163" spans="2:15" ht="12.75">
      <c r="B163" s="13" t="s">
        <v>712</v>
      </c>
      <c r="C163" s="14"/>
      <c r="D163" s="13"/>
      <c r="E163" s="13"/>
      <c r="F163" s="13"/>
      <c r="G163" s="13"/>
      <c r="H163" s="13"/>
      <c r="I163" s="15">
        <v>30973</v>
      </c>
      <c r="L163" s="15">
        <v>5202.43</v>
      </c>
      <c r="N163" s="16">
        <v>0.0143</v>
      </c>
      <c r="O163" s="16">
        <v>0.0024</v>
      </c>
    </row>
    <row r="164" spans="2:15" ht="12.75">
      <c r="B164" s="6" t="s">
        <v>713</v>
      </c>
      <c r="C164" s="17" t="s">
        <v>714</v>
      </c>
      <c r="D164" s="6" t="s">
        <v>154</v>
      </c>
      <c r="E164" s="6" t="s">
        <v>1409</v>
      </c>
      <c r="F164" s="6"/>
      <c r="G164" s="6" t="s">
        <v>405</v>
      </c>
      <c r="H164" s="6" t="s">
        <v>43</v>
      </c>
      <c r="I164" s="7">
        <v>1450</v>
      </c>
      <c r="J164" s="7">
        <v>0.21</v>
      </c>
      <c r="K164" s="7">
        <v>0</v>
      </c>
      <c r="L164" s="7">
        <v>0.01</v>
      </c>
      <c r="M164" s="8">
        <v>0.0005</v>
      </c>
      <c r="N164" s="8">
        <v>0</v>
      </c>
      <c r="O164" s="8">
        <v>0</v>
      </c>
    </row>
    <row r="165" spans="2:15" ht="12.75">
      <c r="B165" s="6" t="s">
        <v>715</v>
      </c>
      <c r="C165" s="17" t="s">
        <v>716</v>
      </c>
      <c r="D165" s="6" t="s">
        <v>717</v>
      </c>
      <c r="E165" s="6" t="s">
        <v>1409</v>
      </c>
      <c r="F165" s="6"/>
      <c r="G165" s="6" t="s">
        <v>503</v>
      </c>
      <c r="H165" s="6" t="s">
        <v>43</v>
      </c>
      <c r="I165" s="7">
        <v>4577</v>
      </c>
      <c r="J165" s="7">
        <v>9934</v>
      </c>
      <c r="K165" s="7">
        <v>0</v>
      </c>
      <c r="L165" s="7">
        <v>1597.74</v>
      </c>
      <c r="M165" s="8">
        <v>0</v>
      </c>
      <c r="N165" s="8">
        <v>0.0044</v>
      </c>
      <c r="O165" s="8">
        <v>0.0007</v>
      </c>
    </row>
    <row r="166" spans="2:15" ht="12.75">
      <c r="B166" s="6" t="s">
        <v>718</v>
      </c>
      <c r="C166" s="17" t="s">
        <v>719</v>
      </c>
      <c r="D166" s="6" t="s">
        <v>717</v>
      </c>
      <c r="E166" s="6" t="s">
        <v>1409</v>
      </c>
      <c r="F166" s="6"/>
      <c r="G166" s="6" t="s">
        <v>720</v>
      </c>
      <c r="H166" s="6" t="s">
        <v>43</v>
      </c>
      <c r="I166" s="7">
        <v>12830</v>
      </c>
      <c r="J166" s="7">
        <v>3110</v>
      </c>
      <c r="K166" s="7">
        <v>8.12</v>
      </c>
      <c r="L166" s="7">
        <v>1410.25</v>
      </c>
      <c r="M166" s="8">
        <v>0.0005</v>
      </c>
      <c r="N166" s="8">
        <v>0.0039</v>
      </c>
      <c r="O166" s="8">
        <v>0.0007</v>
      </c>
    </row>
    <row r="167" spans="2:15" ht="12.75">
      <c r="B167" s="6" t="s">
        <v>721</v>
      </c>
      <c r="C167" s="17" t="s">
        <v>722</v>
      </c>
      <c r="D167" s="6" t="s">
        <v>717</v>
      </c>
      <c r="E167" s="6" t="s">
        <v>1409</v>
      </c>
      <c r="F167" s="6"/>
      <c r="G167" s="6" t="s">
        <v>720</v>
      </c>
      <c r="H167" s="6" t="s">
        <v>43</v>
      </c>
      <c r="I167" s="7">
        <v>5013</v>
      </c>
      <c r="J167" s="7">
        <v>2135</v>
      </c>
      <c r="K167" s="7">
        <v>0</v>
      </c>
      <c r="L167" s="7">
        <v>376.09</v>
      </c>
      <c r="M167" s="8">
        <v>0.0001</v>
      </c>
      <c r="N167" s="8">
        <v>0.001</v>
      </c>
      <c r="O167" s="8">
        <v>0.0002</v>
      </c>
    </row>
    <row r="168" spans="2:15" ht="12.75">
      <c r="B168" s="6" t="s">
        <v>723</v>
      </c>
      <c r="C168" s="17" t="s">
        <v>724</v>
      </c>
      <c r="D168" s="6" t="s">
        <v>717</v>
      </c>
      <c r="E168" s="6" t="s">
        <v>1409</v>
      </c>
      <c r="F168" s="6"/>
      <c r="G168" s="6" t="s">
        <v>725</v>
      </c>
      <c r="H168" s="6" t="s">
        <v>43</v>
      </c>
      <c r="I168" s="7">
        <v>7103</v>
      </c>
      <c r="J168" s="7">
        <v>7285</v>
      </c>
      <c r="K168" s="7">
        <v>0</v>
      </c>
      <c r="L168" s="7">
        <v>1818.33</v>
      </c>
      <c r="M168" s="8">
        <v>0.0002</v>
      </c>
      <c r="N168" s="8">
        <v>0.005</v>
      </c>
      <c r="O168" s="8">
        <v>0.0008</v>
      </c>
    </row>
    <row r="169" spans="2:15" ht="12.75">
      <c r="B169" s="13" t="s">
        <v>726</v>
      </c>
      <c r="C169" s="14"/>
      <c r="D169" s="13"/>
      <c r="E169" s="13"/>
      <c r="F169" s="13"/>
      <c r="G169" s="13"/>
      <c r="H169" s="13"/>
      <c r="I169" s="15">
        <v>1054470.03</v>
      </c>
      <c r="L169" s="15">
        <v>78543.09</v>
      </c>
      <c r="N169" s="16">
        <v>0.2164</v>
      </c>
      <c r="O169" s="16">
        <v>0.0366</v>
      </c>
    </row>
    <row r="170" spans="2:15" ht="12.75">
      <c r="B170" s="6" t="s">
        <v>727</v>
      </c>
      <c r="C170" s="17" t="s">
        <v>728</v>
      </c>
      <c r="D170" s="6" t="s">
        <v>146</v>
      </c>
      <c r="E170" s="6" t="s">
        <v>1409</v>
      </c>
      <c r="F170" s="6"/>
      <c r="G170" s="6" t="s">
        <v>287</v>
      </c>
      <c r="H170" s="6" t="s">
        <v>43</v>
      </c>
      <c r="I170" s="7">
        <v>1600</v>
      </c>
      <c r="J170" s="7">
        <v>14451</v>
      </c>
      <c r="K170" s="7">
        <v>0</v>
      </c>
      <c r="L170" s="7">
        <v>812.49</v>
      </c>
      <c r="M170" s="8">
        <v>0</v>
      </c>
      <c r="N170" s="8">
        <v>0.0022</v>
      </c>
      <c r="O170" s="8">
        <v>0.0004</v>
      </c>
    </row>
    <row r="171" spans="2:15" ht="12.75">
      <c r="B171" s="6" t="s">
        <v>729</v>
      </c>
      <c r="C171" s="17" t="s">
        <v>730</v>
      </c>
      <c r="D171" s="6" t="s">
        <v>146</v>
      </c>
      <c r="E171" s="6" t="s">
        <v>1409</v>
      </c>
      <c r="F171" s="6"/>
      <c r="G171" s="6" t="s">
        <v>287</v>
      </c>
      <c r="H171" s="6" t="s">
        <v>43</v>
      </c>
      <c r="I171" s="7">
        <v>2444</v>
      </c>
      <c r="J171" s="7">
        <v>8224</v>
      </c>
      <c r="K171" s="7">
        <v>0</v>
      </c>
      <c r="L171" s="7">
        <v>706.29</v>
      </c>
      <c r="M171" s="8">
        <v>0</v>
      </c>
      <c r="N171" s="8">
        <v>0.0019</v>
      </c>
      <c r="O171" s="8">
        <v>0.0003</v>
      </c>
    </row>
    <row r="172" spans="2:15" ht="12.75">
      <c r="B172" s="6" t="s">
        <v>731</v>
      </c>
      <c r="C172" s="17" t="s">
        <v>732</v>
      </c>
      <c r="D172" s="6" t="s">
        <v>446</v>
      </c>
      <c r="E172" s="6" t="s">
        <v>1409</v>
      </c>
      <c r="F172" s="6"/>
      <c r="G172" s="6" t="s">
        <v>154</v>
      </c>
      <c r="H172" s="6" t="s">
        <v>45</v>
      </c>
      <c r="I172" s="7">
        <v>59549</v>
      </c>
      <c r="J172" s="7">
        <v>235.8</v>
      </c>
      <c r="K172" s="7">
        <v>0</v>
      </c>
      <c r="L172" s="7">
        <v>694.25</v>
      </c>
      <c r="M172" s="8">
        <v>0</v>
      </c>
      <c r="N172" s="8">
        <v>0.0019</v>
      </c>
      <c r="O172" s="8">
        <v>0.0003</v>
      </c>
    </row>
    <row r="173" spans="2:15" ht="12.75">
      <c r="B173" s="6" t="s">
        <v>733</v>
      </c>
      <c r="C173" s="17" t="s">
        <v>734</v>
      </c>
      <c r="D173" s="6" t="s">
        <v>717</v>
      </c>
      <c r="E173" s="6" t="s">
        <v>1409</v>
      </c>
      <c r="F173" s="6"/>
      <c r="G173" s="6" t="s">
        <v>154</v>
      </c>
      <c r="H173" s="6" t="s">
        <v>43</v>
      </c>
      <c r="I173" s="7">
        <v>3491</v>
      </c>
      <c r="J173" s="7">
        <v>4049</v>
      </c>
      <c r="K173" s="7">
        <v>0</v>
      </c>
      <c r="L173" s="7">
        <v>496.71</v>
      </c>
      <c r="M173" s="8">
        <v>0</v>
      </c>
      <c r="N173" s="8">
        <v>0.0014</v>
      </c>
      <c r="O173" s="8">
        <v>0.0002</v>
      </c>
    </row>
    <row r="174" spans="2:15" ht="12.75">
      <c r="B174" s="6" t="s">
        <v>735</v>
      </c>
      <c r="C174" s="17" t="s">
        <v>736</v>
      </c>
      <c r="D174" s="6" t="s">
        <v>717</v>
      </c>
      <c r="E174" s="6" t="s">
        <v>1409</v>
      </c>
      <c r="F174" s="6"/>
      <c r="G174" s="6" t="s">
        <v>154</v>
      </c>
      <c r="H174" s="6" t="s">
        <v>43</v>
      </c>
      <c r="I174" s="7">
        <v>10276</v>
      </c>
      <c r="J174" s="7">
        <v>1455</v>
      </c>
      <c r="K174" s="7">
        <v>0</v>
      </c>
      <c r="L174" s="7">
        <v>525.4</v>
      </c>
      <c r="M174" s="8">
        <v>0.0013</v>
      </c>
      <c r="N174" s="8">
        <v>0.0014</v>
      </c>
      <c r="O174" s="8">
        <v>0.0002</v>
      </c>
    </row>
    <row r="175" spans="2:15" ht="12.75">
      <c r="B175" s="6" t="s">
        <v>737</v>
      </c>
      <c r="C175" s="17" t="s">
        <v>738</v>
      </c>
      <c r="D175" s="6" t="s">
        <v>159</v>
      </c>
      <c r="E175" s="6" t="s">
        <v>1409</v>
      </c>
      <c r="F175" s="6"/>
      <c r="G175" s="6" t="s">
        <v>477</v>
      </c>
      <c r="H175" s="6" t="s">
        <v>44</v>
      </c>
      <c r="I175" s="7">
        <v>6600</v>
      </c>
      <c r="J175" s="7">
        <v>259000</v>
      </c>
      <c r="K175" s="7">
        <v>3.68</v>
      </c>
      <c r="L175" s="7">
        <v>567.61</v>
      </c>
      <c r="M175" s="8">
        <v>0</v>
      </c>
      <c r="N175" s="8">
        <v>0.0016</v>
      </c>
      <c r="O175" s="8">
        <v>0.0003</v>
      </c>
    </row>
    <row r="176" spans="2:15" ht="12.75">
      <c r="B176" s="6" t="s">
        <v>739</v>
      </c>
      <c r="C176" s="17" t="s">
        <v>740</v>
      </c>
      <c r="D176" s="6" t="s">
        <v>717</v>
      </c>
      <c r="E176" s="6" t="s">
        <v>1409</v>
      </c>
      <c r="F176" s="6"/>
      <c r="G176" s="6" t="s">
        <v>477</v>
      </c>
      <c r="H176" s="6" t="s">
        <v>43</v>
      </c>
      <c r="I176" s="7">
        <v>3920</v>
      </c>
      <c r="J176" s="7">
        <v>6218</v>
      </c>
      <c r="K176" s="7">
        <v>0</v>
      </c>
      <c r="L176" s="7">
        <v>856.52</v>
      </c>
      <c r="M176" s="8">
        <v>0.0001</v>
      </c>
      <c r="N176" s="8">
        <v>0.0024</v>
      </c>
      <c r="O176" s="8">
        <v>0.0004</v>
      </c>
    </row>
    <row r="177" spans="2:15" ht="12.75">
      <c r="B177" s="6" t="s">
        <v>741</v>
      </c>
      <c r="C177" s="17" t="s">
        <v>742</v>
      </c>
      <c r="D177" s="6" t="s">
        <v>146</v>
      </c>
      <c r="E177" s="6" t="s">
        <v>1409</v>
      </c>
      <c r="F177" s="6"/>
      <c r="G177" s="6" t="s">
        <v>154</v>
      </c>
      <c r="H177" s="6" t="s">
        <v>43</v>
      </c>
      <c r="I177" s="7">
        <v>17525</v>
      </c>
      <c r="J177" s="7">
        <v>1108</v>
      </c>
      <c r="K177" s="7">
        <v>0</v>
      </c>
      <c r="L177" s="7">
        <v>682.34</v>
      </c>
      <c r="M177" s="8">
        <v>0</v>
      </c>
      <c r="N177" s="8">
        <v>0.0019</v>
      </c>
      <c r="O177" s="8">
        <v>0.0003</v>
      </c>
    </row>
    <row r="178" spans="2:15" ht="12.75">
      <c r="B178" s="6" t="s">
        <v>743</v>
      </c>
      <c r="C178" s="17" t="s">
        <v>744</v>
      </c>
      <c r="D178" s="6" t="s">
        <v>146</v>
      </c>
      <c r="E178" s="6" t="s">
        <v>1409</v>
      </c>
      <c r="F178" s="6"/>
      <c r="G178" s="6" t="s">
        <v>304</v>
      </c>
      <c r="H178" s="6" t="s">
        <v>43</v>
      </c>
      <c r="I178" s="7">
        <v>18000</v>
      </c>
      <c r="J178" s="7">
        <v>4054</v>
      </c>
      <c r="K178" s="7">
        <v>0</v>
      </c>
      <c r="L178" s="7">
        <v>2564.24</v>
      </c>
      <c r="M178" s="8">
        <v>0</v>
      </c>
      <c r="N178" s="8">
        <v>0.0071</v>
      </c>
      <c r="O178" s="8">
        <v>0.0012</v>
      </c>
    </row>
    <row r="179" spans="2:15" ht="12.75">
      <c r="B179" s="6" t="s">
        <v>745</v>
      </c>
      <c r="C179" s="17" t="s">
        <v>746</v>
      </c>
      <c r="D179" s="6" t="s">
        <v>154</v>
      </c>
      <c r="E179" s="6" t="s">
        <v>1409</v>
      </c>
      <c r="F179" s="6"/>
      <c r="G179" s="6" t="s">
        <v>304</v>
      </c>
      <c r="H179" s="6" t="s">
        <v>45</v>
      </c>
      <c r="I179" s="7">
        <v>57850</v>
      </c>
      <c r="J179" s="7">
        <v>428</v>
      </c>
      <c r="K179" s="7">
        <v>0</v>
      </c>
      <c r="L179" s="7">
        <v>1224.17</v>
      </c>
      <c r="M179" s="8">
        <v>0.0004</v>
      </c>
      <c r="N179" s="8">
        <v>0.0034</v>
      </c>
      <c r="O179" s="8">
        <v>0.0006</v>
      </c>
    </row>
    <row r="180" spans="2:15" ht="12.75">
      <c r="B180" s="6" t="s">
        <v>747</v>
      </c>
      <c r="C180" s="17" t="s">
        <v>748</v>
      </c>
      <c r="D180" s="6" t="s">
        <v>717</v>
      </c>
      <c r="E180" s="6" t="s">
        <v>1409</v>
      </c>
      <c r="F180" s="6"/>
      <c r="G180" s="6" t="s">
        <v>154</v>
      </c>
      <c r="H180" s="6" t="s">
        <v>43</v>
      </c>
      <c r="I180" s="7">
        <v>1226</v>
      </c>
      <c r="J180" s="7">
        <v>19856</v>
      </c>
      <c r="K180" s="7">
        <v>0</v>
      </c>
      <c r="L180" s="7">
        <v>855.43</v>
      </c>
      <c r="M180" s="8">
        <v>0</v>
      </c>
      <c r="N180" s="8">
        <v>0.0024</v>
      </c>
      <c r="O180" s="8">
        <v>0.0004</v>
      </c>
    </row>
    <row r="181" spans="2:15" ht="12.75">
      <c r="B181" s="6" t="s">
        <v>749</v>
      </c>
      <c r="C181" s="17" t="s">
        <v>750</v>
      </c>
      <c r="D181" s="6" t="s">
        <v>446</v>
      </c>
      <c r="E181" s="6" t="s">
        <v>1409</v>
      </c>
      <c r="F181" s="6"/>
      <c r="G181" s="6" t="s">
        <v>154</v>
      </c>
      <c r="H181" s="6" t="s">
        <v>48</v>
      </c>
      <c r="I181" s="7">
        <v>7310</v>
      </c>
      <c r="J181" s="7">
        <v>930</v>
      </c>
      <c r="K181" s="7">
        <v>0</v>
      </c>
      <c r="L181" s="7">
        <v>294.28</v>
      </c>
      <c r="M181" s="8">
        <v>0.0001</v>
      </c>
      <c r="N181" s="8">
        <v>0.0008</v>
      </c>
      <c r="O181" s="8">
        <v>0.0001</v>
      </c>
    </row>
    <row r="182" spans="2:15" ht="12.75">
      <c r="B182" s="6" t="s">
        <v>751</v>
      </c>
      <c r="C182" s="17" t="s">
        <v>752</v>
      </c>
      <c r="D182" s="6" t="s">
        <v>717</v>
      </c>
      <c r="E182" s="6" t="s">
        <v>1409</v>
      </c>
      <c r="F182" s="6"/>
      <c r="G182" s="6" t="s">
        <v>154</v>
      </c>
      <c r="H182" s="6" t="s">
        <v>43</v>
      </c>
      <c r="I182" s="7">
        <v>6970</v>
      </c>
      <c r="J182" s="7">
        <v>2713</v>
      </c>
      <c r="K182" s="7">
        <v>0</v>
      </c>
      <c r="L182" s="7">
        <v>664.48</v>
      </c>
      <c r="M182" s="8">
        <v>0.0002</v>
      </c>
      <c r="N182" s="8">
        <v>0.0018</v>
      </c>
      <c r="O182" s="8">
        <v>0.0003</v>
      </c>
    </row>
    <row r="183" spans="2:15" ht="12.75">
      <c r="B183" s="6" t="s">
        <v>753</v>
      </c>
      <c r="C183" s="17" t="s">
        <v>754</v>
      </c>
      <c r="D183" s="6" t="s">
        <v>717</v>
      </c>
      <c r="E183" s="6" t="s">
        <v>1409</v>
      </c>
      <c r="F183" s="6"/>
      <c r="G183" s="6" t="s">
        <v>154</v>
      </c>
      <c r="H183" s="6" t="s">
        <v>43</v>
      </c>
      <c r="I183" s="7">
        <v>1185</v>
      </c>
      <c r="J183" s="7">
        <v>23159</v>
      </c>
      <c r="K183" s="7">
        <v>0</v>
      </c>
      <c r="L183" s="7">
        <v>964.36</v>
      </c>
      <c r="M183" s="8">
        <v>0</v>
      </c>
      <c r="N183" s="8">
        <v>0.0027</v>
      </c>
      <c r="O183" s="8">
        <v>0.0004</v>
      </c>
    </row>
    <row r="184" spans="2:15" ht="12.75">
      <c r="B184" s="6" t="s">
        <v>755</v>
      </c>
      <c r="C184" s="17" t="s">
        <v>756</v>
      </c>
      <c r="D184" s="6" t="s">
        <v>446</v>
      </c>
      <c r="E184" s="6" t="s">
        <v>1409</v>
      </c>
      <c r="F184" s="6"/>
      <c r="G184" s="6" t="s">
        <v>154</v>
      </c>
      <c r="H184" s="6" t="s">
        <v>45</v>
      </c>
      <c r="I184" s="7">
        <v>8817</v>
      </c>
      <c r="J184" s="7">
        <v>732.8</v>
      </c>
      <c r="K184" s="7">
        <v>0</v>
      </c>
      <c r="L184" s="7">
        <v>319.45</v>
      </c>
      <c r="M184" s="8">
        <v>0</v>
      </c>
      <c r="N184" s="8">
        <v>0.0009</v>
      </c>
      <c r="O184" s="8">
        <v>0.0001</v>
      </c>
    </row>
    <row r="185" spans="2:15" ht="12.75">
      <c r="B185" s="6" t="s">
        <v>757</v>
      </c>
      <c r="C185" s="17" t="s">
        <v>758</v>
      </c>
      <c r="D185" s="6" t="s">
        <v>146</v>
      </c>
      <c r="E185" s="6" t="s">
        <v>1409</v>
      </c>
      <c r="F185" s="6"/>
      <c r="G185" s="6" t="s">
        <v>257</v>
      </c>
      <c r="H185" s="6" t="s">
        <v>43</v>
      </c>
      <c r="I185" s="7">
        <v>7040</v>
      </c>
      <c r="J185" s="7">
        <v>1170</v>
      </c>
      <c r="K185" s="7">
        <v>0</v>
      </c>
      <c r="L185" s="7">
        <v>289.44</v>
      </c>
      <c r="M185" s="8">
        <v>0</v>
      </c>
      <c r="N185" s="8">
        <v>0.0008</v>
      </c>
      <c r="O185" s="8">
        <v>0.0001</v>
      </c>
    </row>
    <row r="186" spans="2:15" ht="12.75">
      <c r="B186" s="6" t="s">
        <v>759</v>
      </c>
      <c r="C186" s="17" t="s">
        <v>760</v>
      </c>
      <c r="D186" s="6" t="s">
        <v>146</v>
      </c>
      <c r="E186" s="6" t="s">
        <v>1409</v>
      </c>
      <c r="F186" s="6"/>
      <c r="G186" s="6" t="s">
        <v>761</v>
      </c>
      <c r="H186" s="6" t="s">
        <v>43</v>
      </c>
      <c r="I186" s="7">
        <v>900</v>
      </c>
      <c r="J186" s="7">
        <v>32788</v>
      </c>
      <c r="K186" s="7">
        <v>0</v>
      </c>
      <c r="L186" s="7">
        <v>1036.95</v>
      </c>
      <c r="M186" s="8">
        <v>0</v>
      </c>
      <c r="N186" s="8">
        <v>0.0029</v>
      </c>
      <c r="O186" s="8">
        <v>0.0005</v>
      </c>
    </row>
    <row r="187" spans="2:15" ht="12.75">
      <c r="B187" s="6" t="s">
        <v>762</v>
      </c>
      <c r="C187" s="17" t="s">
        <v>763</v>
      </c>
      <c r="D187" s="6" t="s">
        <v>717</v>
      </c>
      <c r="E187" s="6" t="s">
        <v>1409</v>
      </c>
      <c r="F187" s="6"/>
      <c r="G187" s="6" t="s">
        <v>761</v>
      </c>
      <c r="H187" s="6" t="s">
        <v>45</v>
      </c>
      <c r="I187" s="7">
        <v>35830</v>
      </c>
      <c r="J187" s="7">
        <v>871.6</v>
      </c>
      <c r="K187" s="7">
        <v>0</v>
      </c>
      <c r="L187" s="7">
        <v>1544.05</v>
      </c>
      <c r="M187" s="8">
        <v>0</v>
      </c>
      <c r="N187" s="8">
        <v>0.0043</v>
      </c>
      <c r="O187" s="8">
        <v>0.0007</v>
      </c>
    </row>
    <row r="188" spans="2:15" ht="12.75">
      <c r="B188" s="6" t="s">
        <v>764</v>
      </c>
      <c r="C188" s="17" t="s">
        <v>765</v>
      </c>
      <c r="D188" s="6" t="s">
        <v>154</v>
      </c>
      <c r="E188" s="6" t="s">
        <v>1409</v>
      </c>
      <c r="F188" s="6"/>
      <c r="G188" s="6" t="s">
        <v>766</v>
      </c>
      <c r="H188" s="6" t="s">
        <v>48</v>
      </c>
      <c r="I188" s="7">
        <v>7000</v>
      </c>
      <c r="J188" s="7">
        <v>8823</v>
      </c>
      <c r="K188" s="7">
        <v>0</v>
      </c>
      <c r="L188" s="7">
        <v>2673.51</v>
      </c>
      <c r="M188" s="8">
        <v>0</v>
      </c>
      <c r="N188" s="8">
        <v>0.0074</v>
      </c>
      <c r="O188" s="8">
        <v>0.0012</v>
      </c>
    </row>
    <row r="189" spans="2:15" ht="12.75">
      <c r="B189" s="6" t="s">
        <v>767</v>
      </c>
      <c r="C189" s="17" t="s">
        <v>768</v>
      </c>
      <c r="D189" s="6" t="s">
        <v>146</v>
      </c>
      <c r="E189" s="6" t="s">
        <v>1409</v>
      </c>
      <c r="F189" s="6"/>
      <c r="G189" s="6" t="s">
        <v>766</v>
      </c>
      <c r="H189" s="6" t="s">
        <v>43</v>
      </c>
      <c r="I189" s="7">
        <v>5367</v>
      </c>
      <c r="J189" s="7">
        <v>3634</v>
      </c>
      <c r="K189" s="7">
        <v>0</v>
      </c>
      <c r="L189" s="7">
        <v>685.36</v>
      </c>
      <c r="M189" s="8">
        <v>0</v>
      </c>
      <c r="N189" s="8">
        <v>0.0019</v>
      </c>
      <c r="O189" s="8">
        <v>0.0003</v>
      </c>
    </row>
    <row r="190" spans="2:15" ht="12.75">
      <c r="B190" s="6" t="s">
        <v>769</v>
      </c>
      <c r="C190" s="17" t="s">
        <v>770</v>
      </c>
      <c r="D190" s="6" t="s">
        <v>159</v>
      </c>
      <c r="E190" s="6" t="s">
        <v>1409</v>
      </c>
      <c r="F190" s="6"/>
      <c r="G190" s="6" t="s">
        <v>771</v>
      </c>
      <c r="H190" s="6" t="s">
        <v>44</v>
      </c>
      <c r="I190" s="7">
        <v>8000</v>
      </c>
      <c r="J190" s="7">
        <v>487000</v>
      </c>
      <c r="K190" s="7">
        <v>0</v>
      </c>
      <c r="L190" s="7">
        <v>1285.29</v>
      </c>
      <c r="M190" s="8">
        <v>0.0001</v>
      </c>
      <c r="N190" s="8">
        <v>0.0035</v>
      </c>
      <c r="O190" s="8">
        <v>0.0006</v>
      </c>
    </row>
    <row r="191" spans="2:15" ht="12.75">
      <c r="B191" s="6" t="s">
        <v>772</v>
      </c>
      <c r="C191" s="17" t="s">
        <v>773</v>
      </c>
      <c r="D191" s="6" t="s">
        <v>717</v>
      </c>
      <c r="E191" s="6" t="s">
        <v>1409</v>
      </c>
      <c r="F191" s="6"/>
      <c r="G191" s="6" t="s">
        <v>774</v>
      </c>
      <c r="H191" s="6" t="s">
        <v>43</v>
      </c>
      <c r="I191" s="7">
        <v>5730</v>
      </c>
      <c r="J191" s="7">
        <v>2898</v>
      </c>
      <c r="K191" s="7">
        <v>0</v>
      </c>
      <c r="L191" s="7">
        <v>583.52</v>
      </c>
      <c r="M191" s="8">
        <v>0</v>
      </c>
      <c r="N191" s="8">
        <v>0.0016</v>
      </c>
      <c r="O191" s="8">
        <v>0.0003</v>
      </c>
    </row>
    <row r="192" spans="2:15" ht="12.75">
      <c r="B192" s="6" t="s">
        <v>775</v>
      </c>
      <c r="C192" s="17" t="s">
        <v>776</v>
      </c>
      <c r="D192" s="6" t="s">
        <v>777</v>
      </c>
      <c r="E192" s="6" t="s">
        <v>1409</v>
      </c>
      <c r="F192" s="6"/>
      <c r="G192" s="6" t="s">
        <v>774</v>
      </c>
      <c r="H192" s="6" t="s">
        <v>67</v>
      </c>
      <c r="I192" s="7">
        <v>176558</v>
      </c>
      <c r="J192" s="7">
        <v>2280</v>
      </c>
      <c r="K192" s="7">
        <v>0</v>
      </c>
      <c r="L192" s="7">
        <v>1803.84</v>
      </c>
      <c r="M192" s="8">
        <v>0.0001</v>
      </c>
      <c r="N192" s="8">
        <v>0.005</v>
      </c>
      <c r="O192" s="8">
        <v>0.0008</v>
      </c>
    </row>
    <row r="193" spans="2:15" ht="12.75">
      <c r="B193" s="6" t="s">
        <v>778</v>
      </c>
      <c r="C193" s="17" t="s">
        <v>779</v>
      </c>
      <c r="D193" s="6" t="s">
        <v>146</v>
      </c>
      <c r="E193" s="6" t="s">
        <v>1409</v>
      </c>
      <c r="F193" s="6"/>
      <c r="G193" s="6" t="s">
        <v>780</v>
      </c>
      <c r="H193" s="6" t="s">
        <v>43</v>
      </c>
      <c r="I193" s="7">
        <v>1271</v>
      </c>
      <c r="J193" s="7">
        <v>17824</v>
      </c>
      <c r="K193" s="7">
        <v>0</v>
      </c>
      <c r="L193" s="7">
        <v>796.07</v>
      </c>
      <c r="M193" s="8">
        <v>0</v>
      </c>
      <c r="N193" s="8">
        <v>0.0022</v>
      </c>
      <c r="O193" s="8">
        <v>0.0004</v>
      </c>
    </row>
    <row r="194" spans="2:15" ht="12.75">
      <c r="B194" s="6" t="s">
        <v>781</v>
      </c>
      <c r="C194" s="17" t="s">
        <v>782</v>
      </c>
      <c r="D194" s="6" t="s">
        <v>717</v>
      </c>
      <c r="E194" s="6" t="s">
        <v>1409</v>
      </c>
      <c r="F194" s="6"/>
      <c r="G194" s="6" t="s">
        <v>780</v>
      </c>
      <c r="H194" s="6" t="s">
        <v>43</v>
      </c>
      <c r="I194" s="7">
        <v>56</v>
      </c>
      <c r="J194" s="7">
        <v>208039</v>
      </c>
      <c r="K194" s="7">
        <v>0</v>
      </c>
      <c r="L194" s="7">
        <v>409.39</v>
      </c>
      <c r="M194" s="8">
        <v>0</v>
      </c>
      <c r="N194" s="8">
        <v>0.0011</v>
      </c>
      <c r="O194" s="8">
        <v>0.0002</v>
      </c>
    </row>
    <row r="195" spans="2:15" ht="12.75">
      <c r="B195" s="6" t="s">
        <v>783</v>
      </c>
      <c r="C195" s="17" t="s">
        <v>784</v>
      </c>
      <c r="D195" s="6" t="s">
        <v>146</v>
      </c>
      <c r="E195" s="6" t="s">
        <v>1409</v>
      </c>
      <c r="F195" s="6"/>
      <c r="G195" s="6" t="s">
        <v>418</v>
      </c>
      <c r="H195" s="6" t="s">
        <v>43</v>
      </c>
      <c r="I195" s="7">
        <v>1500</v>
      </c>
      <c r="J195" s="7">
        <v>10915</v>
      </c>
      <c r="K195" s="7">
        <v>3.18</v>
      </c>
      <c r="L195" s="7">
        <v>578.51</v>
      </c>
      <c r="M195" s="8">
        <v>0</v>
      </c>
      <c r="N195" s="8">
        <v>0.0016</v>
      </c>
      <c r="O195" s="8">
        <v>0.0003</v>
      </c>
    </row>
    <row r="196" spans="2:15" ht="12.75">
      <c r="B196" s="6" t="s">
        <v>785</v>
      </c>
      <c r="C196" s="17" t="s">
        <v>786</v>
      </c>
      <c r="D196" s="6" t="s">
        <v>717</v>
      </c>
      <c r="E196" s="6" t="s">
        <v>1409</v>
      </c>
      <c r="F196" s="6"/>
      <c r="G196" s="6" t="s">
        <v>470</v>
      </c>
      <c r="H196" s="6" t="s">
        <v>43</v>
      </c>
      <c r="I196" s="7">
        <v>551</v>
      </c>
      <c r="J196" s="7">
        <v>8921</v>
      </c>
      <c r="K196" s="7">
        <v>0</v>
      </c>
      <c r="L196" s="7">
        <v>172.73</v>
      </c>
      <c r="M196" s="8">
        <v>0</v>
      </c>
      <c r="N196" s="8">
        <v>0.0005</v>
      </c>
      <c r="O196" s="8">
        <v>0.0001</v>
      </c>
    </row>
    <row r="197" spans="2:15" ht="12.75">
      <c r="B197" s="6" t="s">
        <v>787</v>
      </c>
      <c r="C197" s="17" t="s">
        <v>788</v>
      </c>
      <c r="D197" s="6" t="s">
        <v>717</v>
      </c>
      <c r="E197" s="6" t="s">
        <v>1409</v>
      </c>
      <c r="F197" s="6"/>
      <c r="G197" s="6" t="s">
        <v>470</v>
      </c>
      <c r="H197" s="6" t="s">
        <v>43</v>
      </c>
      <c r="I197" s="7">
        <v>2831</v>
      </c>
      <c r="J197" s="7">
        <v>7539</v>
      </c>
      <c r="K197" s="7">
        <v>0</v>
      </c>
      <c r="L197" s="7">
        <v>749.99</v>
      </c>
      <c r="M197" s="8">
        <v>0</v>
      </c>
      <c r="N197" s="8">
        <v>0.0021</v>
      </c>
      <c r="O197" s="8">
        <v>0.0003</v>
      </c>
    </row>
    <row r="198" spans="2:15" ht="12.75">
      <c r="B198" s="6" t="s">
        <v>789</v>
      </c>
      <c r="C198" s="17" t="s">
        <v>790</v>
      </c>
      <c r="D198" s="6" t="s">
        <v>146</v>
      </c>
      <c r="E198" s="6" t="s">
        <v>1409</v>
      </c>
      <c r="F198" s="6"/>
      <c r="G198" s="6" t="s">
        <v>470</v>
      </c>
      <c r="H198" s="6" t="s">
        <v>43</v>
      </c>
      <c r="I198" s="7">
        <v>5502</v>
      </c>
      <c r="J198" s="7">
        <v>5447</v>
      </c>
      <c r="K198" s="7">
        <v>6.96</v>
      </c>
      <c r="L198" s="7">
        <v>1060.08</v>
      </c>
      <c r="M198" s="8">
        <v>0</v>
      </c>
      <c r="N198" s="8">
        <v>0.0029</v>
      </c>
      <c r="O198" s="8">
        <v>0.0005</v>
      </c>
    </row>
    <row r="199" spans="2:15" ht="12.75">
      <c r="B199" s="6" t="s">
        <v>791</v>
      </c>
      <c r="C199" s="17" t="s">
        <v>792</v>
      </c>
      <c r="D199" s="6" t="s">
        <v>717</v>
      </c>
      <c r="E199" s="6" t="s">
        <v>1409</v>
      </c>
      <c r="F199" s="6"/>
      <c r="G199" s="6" t="s">
        <v>470</v>
      </c>
      <c r="H199" s="6" t="s">
        <v>43</v>
      </c>
      <c r="I199" s="7">
        <v>45889</v>
      </c>
      <c r="J199" s="7">
        <v>4117</v>
      </c>
      <c r="K199" s="7">
        <v>0</v>
      </c>
      <c r="L199" s="7">
        <v>6638.82</v>
      </c>
      <c r="M199" s="8">
        <v>0.0001</v>
      </c>
      <c r="N199" s="8">
        <v>0.0183</v>
      </c>
      <c r="O199" s="8">
        <v>0.0031</v>
      </c>
    </row>
    <row r="200" spans="2:15" ht="12.75">
      <c r="B200" s="6" t="s">
        <v>793</v>
      </c>
      <c r="C200" s="17" t="s">
        <v>794</v>
      </c>
      <c r="D200" s="6" t="s">
        <v>795</v>
      </c>
      <c r="E200" s="6" t="s">
        <v>1409</v>
      </c>
      <c r="F200" s="6"/>
      <c r="G200" s="6" t="s">
        <v>470</v>
      </c>
      <c r="H200" s="6" t="s">
        <v>46</v>
      </c>
      <c r="I200" s="7">
        <v>4244</v>
      </c>
      <c r="J200" s="7">
        <v>7726</v>
      </c>
      <c r="K200" s="7">
        <v>0</v>
      </c>
      <c r="L200" s="7">
        <v>1204.84</v>
      </c>
      <c r="M200" s="8">
        <v>0</v>
      </c>
      <c r="N200" s="8">
        <v>0.0033</v>
      </c>
      <c r="O200" s="8">
        <v>0.0006</v>
      </c>
    </row>
    <row r="201" spans="2:15" ht="12.75">
      <c r="B201" s="6" t="s">
        <v>796</v>
      </c>
      <c r="C201" s="17" t="s">
        <v>797</v>
      </c>
      <c r="D201" s="6" t="s">
        <v>795</v>
      </c>
      <c r="E201" s="6" t="s">
        <v>1409</v>
      </c>
      <c r="F201" s="6"/>
      <c r="G201" s="6" t="s">
        <v>470</v>
      </c>
      <c r="H201" s="6" t="s">
        <v>46</v>
      </c>
      <c r="I201" s="7">
        <v>1185</v>
      </c>
      <c r="J201" s="7">
        <v>21910</v>
      </c>
      <c r="K201" s="7">
        <v>0</v>
      </c>
      <c r="L201" s="7">
        <v>954.02</v>
      </c>
      <c r="M201" s="8">
        <v>0</v>
      </c>
      <c r="N201" s="8">
        <v>0.0026</v>
      </c>
      <c r="O201" s="8">
        <v>0.0004</v>
      </c>
    </row>
    <row r="202" spans="2:15" ht="12.75">
      <c r="B202" s="6" t="s">
        <v>798</v>
      </c>
      <c r="C202" s="17" t="s">
        <v>799</v>
      </c>
      <c r="D202" s="6" t="s">
        <v>717</v>
      </c>
      <c r="E202" s="6" t="s">
        <v>1409</v>
      </c>
      <c r="F202" s="6"/>
      <c r="G202" s="6" t="s">
        <v>470</v>
      </c>
      <c r="H202" s="6" t="s">
        <v>43</v>
      </c>
      <c r="I202" s="7">
        <v>0</v>
      </c>
      <c r="J202" s="7">
        <v>14939</v>
      </c>
      <c r="K202" s="7">
        <v>6.86</v>
      </c>
      <c r="L202" s="7">
        <v>6.86</v>
      </c>
      <c r="M202" s="8">
        <v>0</v>
      </c>
      <c r="N202" s="8">
        <v>0</v>
      </c>
      <c r="O202" s="8">
        <v>0</v>
      </c>
    </row>
    <row r="203" spans="2:15" ht="12.75">
      <c r="B203" s="6" t="s">
        <v>800</v>
      </c>
      <c r="C203" s="17" t="s">
        <v>801</v>
      </c>
      <c r="D203" s="6" t="s">
        <v>146</v>
      </c>
      <c r="E203" s="6" t="s">
        <v>1409</v>
      </c>
      <c r="F203" s="6"/>
      <c r="G203" s="6" t="s">
        <v>411</v>
      </c>
      <c r="H203" s="6" t="s">
        <v>43</v>
      </c>
      <c r="I203" s="7">
        <v>9148</v>
      </c>
      <c r="J203" s="7">
        <v>2999</v>
      </c>
      <c r="K203" s="7">
        <v>2.89</v>
      </c>
      <c r="L203" s="7">
        <v>966.95</v>
      </c>
      <c r="M203" s="8">
        <v>0</v>
      </c>
      <c r="N203" s="8">
        <v>0.0027</v>
      </c>
      <c r="O203" s="8">
        <v>0.0005</v>
      </c>
    </row>
    <row r="204" spans="2:15" ht="12.75">
      <c r="B204" s="6" t="s">
        <v>802</v>
      </c>
      <c r="C204" s="17" t="s">
        <v>803</v>
      </c>
      <c r="D204" s="6" t="s">
        <v>804</v>
      </c>
      <c r="E204" s="6" t="s">
        <v>1409</v>
      </c>
      <c r="F204" s="6"/>
      <c r="G204" s="6" t="s">
        <v>411</v>
      </c>
      <c r="H204" s="6" t="s">
        <v>48</v>
      </c>
      <c r="I204" s="7">
        <v>5437</v>
      </c>
      <c r="J204" s="7">
        <v>6017</v>
      </c>
      <c r="K204" s="7">
        <v>0</v>
      </c>
      <c r="L204" s="7">
        <v>1416.14</v>
      </c>
      <c r="M204" s="8">
        <v>0</v>
      </c>
      <c r="N204" s="8">
        <v>0.0039</v>
      </c>
      <c r="O204" s="8">
        <v>0.0007</v>
      </c>
    </row>
    <row r="205" spans="2:15" ht="12.75">
      <c r="B205" s="6" t="s">
        <v>805</v>
      </c>
      <c r="C205" s="17" t="s">
        <v>806</v>
      </c>
      <c r="D205" s="6" t="s">
        <v>146</v>
      </c>
      <c r="E205" s="6" t="s">
        <v>1409</v>
      </c>
      <c r="F205" s="6"/>
      <c r="G205" s="6" t="s">
        <v>411</v>
      </c>
      <c r="H205" s="6" t="s">
        <v>43</v>
      </c>
      <c r="I205" s="7">
        <v>6596</v>
      </c>
      <c r="J205" s="7">
        <v>6750</v>
      </c>
      <c r="K205" s="7">
        <v>0</v>
      </c>
      <c r="L205" s="7">
        <v>1564.54</v>
      </c>
      <c r="M205" s="8">
        <v>0</v>
      </c>
      <c r="N205" s="8">
        <v>0.0043</v>
      </c>
      <c r="O205" s="8">
        <v>0.0007</v>
      </c>
    </row>
    <row r="206" spans="2:15" ht="12.75">
      <c r="B206" s="6" t="s">
        <v>807</v>
      </c>
      <c r="C206" s="17" t="s">
        <v>808</v>
      </c>
      <c r="D206" s="6" t="s">
        <v>809</v>
      </c>
      <c r="E206" s="6" t="s">
        <v>1409</v>
      </c>
      <c r="F206" s="6"/>
      <c r="G206" s="6" t="s">
        <v>411</v>
      </c>
      <c r="H206" s="6" t="s">
        <v>48</v>
      </c>
      <c r="I206" s="7">
        <v>26929</v>
      </c>
      <c r="J206" s="7">
        <v>1320.5</v>
      </c>
      <c r="K206" s="7">
        <v>0</v>
      </c>
      <c r="L206" s="7">
        <v>1539.31</v>
      </c>
      <c r="M206" s="8">
        <v>0</v>
      </c>
      <c r="N206" s="8">
        <v>0.0042</v>
      </c>
      <c r="O206" s="8">
        <v>0.0007</v>
      </c>
    </row>
    <row r="207" spans="2:15" ht="12.75">
      <c r="B207" s="6" t="s">
        <v>810</v>
      </c>
      <c r="C207" s="17" t="s">
        <v>811</v>
      </c>
      <c r="D207" s="6" t="s">
        <v>146</v>
      </c>
      <c r="E207" s="6" t="s">
        <v>1409</v>
      </c>
      <c r="F207" s="6"/>
      <c r="G207" s="6" t="s">
        <v>432</v>
      </c>
      <c r="H207" s="6" t="s">
        <v>43</v>
      </c>
      <c r="I207" s="7">
        <v>2</v>
      </c>
      <c r="J207" s="7">
        <v>29910000</v>
      </c>
      <c r="K207" s="7">
        <v>0</v>
      </c>
      <c r="L207" s="7">
        <v>2102.07</v>
      </c>
      <c r="M207" s="8">
        <v>0</v>
      </c>
      <c r="N207" s="8">
        <v>0.0058</v>
      </c>
      <c r="O207" s="8">
        <v>0.001</v>
      </c>
    </row>
    <row r="208" spans="2:15" ht="12.75">
      <c r="B208" s="6" t="s">
        <v>812</v>
      </c>
      <c r="C208" s="17" t="s">
        <v>813</v>
      </c>
      <c r="D208" s="6" t="s">
        <v>146</v>
      </c>
      <c r="E208" s="6" t="s">
        <v>1409</v>
      </c>
      <c r="F208" s="6"/>
      <c r="G208" s="6" t="s">
        <v>432</v>
      </c>
      <c r="H208" s="6" t="s">
        <v>43</v>
      </c>
      <c r="I208" s="7">
        <v>1000</v>
      </c>
      <c r="J208" s="7">
        <v>19948</v>
      </c>
      <c r="K208" s="7">
        <v>0</v>
      </c>
      <c r="L208" s="7">
        <v>700.97</v>
      </c>
      <c r="M208" s="8">
        <v>0</v>
      </c>
      <c r="N208" s="8">
        <v>0.0019</v>
      </c>
      <c r="O208" s="8">
        <v>0.0003</v>
      </c>
    </row>
    <row r="209" spans="2:15" ht="12.75">
      <c r="B209" s="6" t="s">
        <v>814</v>
      </c>
      <c r="C209" s="17" t="s">
        <v>815</v>
      </c>
      <c r="D209" s="6" t="s">
        <v>146</v>
      </c>
      <c r="E209" s="6" t="s">
        <v>1409</v>
      </c>
      <c r="F209" s="6"/>
      <c r="G209" s="6" t="s">
        <v>432</v>
      </c>
      <c r="H209" s="6" t="s">
        <v>43</v>
      </c>
      <c r="I209" s="7">
        <v>2935</v>
      </c>
      <c r="J209" s="7">
        <v>10997</v>
      </c>
      <c r="K209" s="7">
        <v>0</v>
      </c>
      <c r="L209" s="7">
        <v>1134.19</v>
      </c>
      <c r="M209" s="8">
        <v>0</v>
      </c>
      <c r="N209" s="8">
        <v>0.0031</v>
      </c>
      <c r="O209" s="8">
        <v>0.0005</v>
      </c>
    </row>
    <row r="210" spans="2:15" ht="12.75">
      <c r="B210" s="6" t="s">
        <v>816</v>
      </c>
      <c r="C210" s="17" t="s">
        <v>817</v>
      </c>
      <c r="D210" s="6" t="s">
        <v>146</v>
      </c>
      <c r="E210" s="6" t="s">
        <v>1409</v>
      </c>
      <c r="F210" s="6"/>
      <c r="G210" s="6" t="s">
        <v>432</v>
      </c>
      <c r="H210" s="6" t="s">
        <v>43</v>
      </c>
      <c r="I210" s="7">
        <v>37559</v>
      </c>
      <c r="J210" s="7">
        <v>350</v>
      </c>
      <c r="K210" s="7">
        <v>0</v>
      </c>
      <c r="L210" s="7">
        <v>461.94</v>
      </c>
      <c r="M210" s="8">
        <v>0.0001</v>
      </c>
      <c r="N210" s="8">
        <v>0.0013</v>
      </c>
      <c r="O210" s="8">
        <v>0.0002</v>
      </c>
    </row>
    <row r="211" spans="2:15" ht="12.75">
      <c r="B211" s="6" t="s">
        <v>818</v>
      </c>
      <c r="C211" s="17" t="s">
        <v>819</v>
      </c>
      <c r="D211" s="6" t="s">
        <v>146</v>
      </c>
      <c r="E211" s="6" t="s">
        <v>1409</v>
      </c>
      <c r="F211" s="6"/>
      <c r="G211" s="6" t="s">
        <v>422</v>
      </c>
      <c r="H211" s="6" t="s">
        <v>43</v>
      </c>
      <c r="I211" s="7">
        <v>7581</v>
      </c>
      <c r="J211" s="7">
        <v>5442</v>
      </c>
      <c r="K211" s="7">
        <v>0</v>
      </c>
      <c r="L211" s="7">
        <v>1449.73</v>
      </c>
      <c r="M211" s="8">
        <v>0</v>
      </c>
      <c r="N211" s="8">
        <v>0.004</v>
      </c>
      <c r="O211" s="8">
        <v>0.0007</v>
      </c>
    </row>
    <row r="212" spans="2:15" ht="12.75">
      <c r="B212" s="6" t="s">
        <v>820</v>
      </c>
      <c r="C212" s="17" t="s">
        <v>821</v>
      </c>
      <c r="D212" s="6" t="s">
        <v>822</v>
      </c>
      <c r="E212" s="6" t="s">
        <v>1409</v>
      </c>
      <c r="F212" s="6"/>
      <c r="G212" s="6" t="s">
        <v>422</v>
      </c>
      <c r="H212" s="6" t="s">
        <v>47</v>
      </c>
      <c r="I212" s="7">
        <v>737</v>
      </c>
      <c r="J212" s="7">
        <v>65307</v>
      </c>
      <c r="K212" s="7">
        <v>0</v>
      </c>
      <c r="L212" s="7">
        <v>1311</v>
      </c>
      <c r="M212" s="8">
        <v>0</v>
      </c>
      <c r="N212" s="8">
        <v>0.0036</v>
      </c>
      <c r="O212" s="8">
        <v>0.0006</v>
      </c>
    </row>
    <row r="213" spans="2:15" ht="12.75">
      <c r="B213" s="6" t="s">
        <v>823</v>
      </c>
      <c r="C213" s="17" t="s">
        <v>824</v>
      </c>
      <c r="D213" s="6" t="s">
        <v>154</v>
      </c>
      <c r="E213" s="6" t="s">
        <v>1409</v>
      </c>
      <c r="F213" s="6"/>
      <c r="G213" s="6" t="s">
        <v>422</v>
      </c>
      <c r="H213" s="6" t="s">
        <v>48</v>
      </c>
      <c r="I213" s="7">
        <v>1465</v>
      </c>
      <c r="J213" s="7">
        <v>18885</v>
      </c>
      <c r="K213" s="7">
        <v>0</v>
      </c>
      <c r="L213" s="7">
        <v>1197.63</v>
      </c>
      <c r="M213" s="8">
        <v>0</v>
      </c>
      <c r="N213" s="8">
        <v>0.0033</v>
      </c>
      <c r="O213" s="8">
        <v>0.0006</v>
      </c>
    </row>
    <row r="214" spans="2:15" ht="12.75">
      <c r="B214" s="6" t="s">
        <v>825</v>
      </c>
      <c r="C214" s="17" t="s">
        <v>826</v>
      </c>
      <c r="D214" s="6" t="s">
        <v>446</v>
      </c>
      <c r="E214" s="6" t="s">
        <v>1409</v>
      </c>
      <c r="F214" s="6"/>
      <c r="G214" s="6" t="s">
        <v>827</v>
      </c>
      <c r="H214" s="6" t="s">
        <v>43</v>
      </c>
      <c r="I214" s="7">
        <v>67933.03</v>
      </c>
      <c r="J214" s="7">
        <v>24.6</v>
      </c>
      <c r="K214" s="7">
        <v>0</v>
      </c>
      <c r="L214" s="7">
        <v>58.72</v>
      </c>
      <c r="M214" s="8">
        <v>0.0001</v>
      </c>
      <c r="N214" s="8">
        <v>0.0002</v>
      </c>
      <c r="O214" s="8">
        <v>0</v>
      </c>
    </row>
    <row r="215" spans="2:15" ht="12.75">
      <c r="B215" s="6" t="s">
        <v>828</v>
      </c>
      <c r="C215" s="17" t="s">
        <v>829</v>
      </c>
      <c r="D215" s="6" t="s">
        <v>154</v>
      </c>
      <c r="E215" s="6" t="s">
        <v>1409</v>
      </c>
      <c r="F215" s="6"/>
      <c r="G215" s="6" t="s">
        <v>827</v>
      </c>
      <c r="H215" s="6" t="s">
        <v>48</v>
      </c>
      <c r="I215" s="7">
        <v>99134</v>
      </c>
      <c r="J215" s="7">
        <v>400</v>
      </c>
      <c r="K215" s="7">
        <v>89.04</v>
      </c>
      <c r="L215" s="7">
        <v>1805.57</v>
      </c>
      <c r="M215" s="8">
        <v>0.0003</v>
      </c>
      <c r="N215" s="8">
        <v>0.005</v>
      </c>
      <c r="O215" s="8">
        <v>0.0008</v>
      </c>
    </row>
    <row r="216" spans="2:15" ht="12.75">
      <c r="B216" s="6" t="s">
        <v>830</v>
      </c>
      <c r="C216" s="17" t="s">
        <v>831</v>
      </c>
      <c r="D216" s="6" t="s">
        <v>804</v>
      </c>
      <c r="E216" s="6" t="s">
        <v>1409</v>
      </c>
      <c r="F216" s="6"/>
      <c r="G216" s="6" t="s">
        <v>827</v>
      </c>
      <c r="H216" s="6" t="s">
        <v>48</v>
      </c>
      <c r="I216" s="7">
        <v>3125</v>
      </c>
      <c r="J216" s="7">
        <v>3415</v>
      </c>
      <c r="K216" s="7">
        <v>0</v>
      </c>
      <c r="L216" s="7">
        <v>461.96</v>
      </c>
      <c r="M216" s="8">
        <v>0</v>
      </c>
      <c r="N216" s="8">
        <v>0.0013</v>
      </c>
      <c r="O216" s="8">
        <v>0.0002</v>
      </c>
    </row>
    <row r="217" spans="2:15" ht="12.75">
      <c r="B217" s="6" t="s">
        <v>832</v>
      </c>
      <c r="C217" s="17" t="s">
        <v>833</v>
      </c>
      <c r="D217" s="6" t="s">
        <v>717</v>
      </c>
      <c r="E217" s="6" t="s">
        <v>1409</v>
      </c>
      <c r="F217" s="6"/>
      <c r="G217" s="6" t="s">
        <v>503</v>
      </c>
      <c r="H217" s="6" t="s">
        <v>43</v>
      </c>
      <c r="I217" s="7">
        <v>456</v>
      </c>
      <c r="J217" s="7">
        <v>103714</v>
      </c>
      <c r="K217" s="7">
        <v>0</v>
      </c>
      <c r="L217" s="7">
        <v>1661.9</v>
      </c>
      <c r="M217" s="8">
        <v>0</v>
      </c>
      <c r="N217" s="8">
        <v>0.0046</v>
      </c>
      <c r="O217" s="8">
        <v>0.0008</v>
      </c>
    </row>
    <row r="218" spans="2:15" ht="12.75">
      <c r="B218" s="6" t="s">
        <v>834</v>
      </c>
      <c r="C218" s="17" t="s">
        <v>835</v>
      </c>
      <c r="D218" s="6" t="s">
        <v>717</v>
      </c>
      <c r="E218" s="6" t="s">
        <v>1409</v>
      </c>
      <c r="F218" s="6"/>
      <c r="G218" s="6" t="s">
        <v>503</v>
      </c>
      <c r="H218" s="6" t="s">
        <v>43</v>
      </c>
      <c r="I218" s="7">
        <v>5355</v>
      </c>
      <c r="J218" s="7">
        <v>9127</v>
      </c>
      <c r="K218" s="7">
        <v>0</v>
      </c>
      <c r="L218" s="7">
        <v>1717.47</v>
      </c>
      <c r="M218" s="8">
        <v>0</v>
      </c>
      <c r="N218" s="8">
        <v>0.0047</v>
      </c>
      <c r="O218" s="8">
        <v>0.0008</v>
      </c>
    </row>
    <row r="219" spans="2:15" ht="12.75">
      <c r="B219" s="6" t="s">
        <v>836</v>
      </c>
      <c r="C219" s="17" t="s">
        <v>837</v>
      </c>
      <c r="D219" s="6" t="s">
        <v>159</v>
      </c>
      <c r="E219" s="6" t="s">
        <v>1409</v>
      </c>
      <c r="F219" s="6"/>
      <c r="G219" s="6" t="s">
        <v>503</v>
      </c>
      <c r="H219" s="6" t="s">
        <v>44</v>
      </c>
      <c r="I219" s="7">
        <v>47540</v>
      </c>
      <c r="J219" s="7">
        <v>178900</v>
      </c>
      <c r="K219" s="7">
        <v>0</v>
      </c>
      <c r="L219" s="7">
        <v>2805.77</v>
      </c>
      <c r="M219" s="8">
        <v>0.0001</v>
      </c>
      <c r="N219" s="8">
        <v>0.0077</v>
      </c>
      <c r="O219" s="8">
        <v>0.0013</v>
      </c>
    </row>
    <row r="220" spans="2:15" ht="12.75">
      <c r="B220" s="6" t="s">
        <v>838</v>
      </c>
      <c r="C220" s="17" t="s">
        <v>839</v>
      </c>
      <c r="D220" s="6" t="s">
        <v>146</v>
      </c>
      <c r="E220" s="6" t="s">
        <v>1409</v>
      </c>
      <c r="F220" s="6"/>
      <c r="G220" s="6" t="s">
        <v>503</v>
      </c>
      <c r="H220" s="6" t="s">
        <v>43</v>
      </c>
      <c r="I220" s="7">
        <v>10568</v>
      </c>
      <c r="J220" s="7">
        <v>4575</v>
      </c>
      <c r="K220" s="7">
        <v>0</v>
      </c>
      <c r="L220" s="7">
        <v>1698.97</v>
      </c>
      <c r="M220" s="8">
        <v>0</v>
      </c>
      <c r="N220" s="8">
        <v>0.0047</v>
      </c>
      <c r="O220" s="8">
        <v>0.0008</v>
      </c>
    </row>
    <row r="221" spans="2:15" ht="12.75">
      <c r="B221" s="6" t="s">
        <v>840</v>
      </c>
      <c r="C221" s="17" t="s">
        <v>841</v>
      </c>
      <c r="D221" s="6" t="s">
        <v>154</v>
      </c>
      <c r="E221" s="6" t="s">
        <v>1409</v>
      </c>
      <c r="F221" s="6"/>
      <c r="G221" s="6" t="s">
        <v>503</v>
      </c>
      <c r="H221" s="6" t="s">
        <v>48</v>
      </c>
      <c r="I221" s="7">
        <v>4090</v>
      </c>
      <c r="J221" s="7">
        <v>8497</v>
      </c>
      <c r="K221" s="7">
        <v>0</v>
      </c>
      <c r="L221" s="7">
        <v>1504.38</v>
      </c>
      <c r="M221" s="8">
        <v>0</v>
      </c>
      <c r="N221" s="8">
        <v>0.0041</v>
      </c>
      <c r="O221" s="8">
        <v>0.0007</v>
      </c>
    </row>
    <row r="222" spans="2:15" ht="12.75">
      <c r="B222" s="6" t="s">
        <v>842</v>
      </c>
      <c r="C222" s="17" t="s">
        <v>843</v>
      </c>
      <c r="D222" s="6" t="s">
        <v>717</v>
      </c>
      <c r="E222" s="6" t="s">
        <v>1409</v>
      </c>
      <c r="F222" s="6"/>
      <c r="G222" s="6" t="s">
        <v>503</v>
      </c>
      <c r="H222" s="6" t="s">
        <v>43</v>
      </c>
      <c r="I222" s="7">
        <v>3500</v>
      </c>
      <c r="J222" s="7">
        <v>4260</v>
      </c>
      <c r="K222" s="7">
        <v>0</v>
      </c>
      <c r="L222" s="7">
        <v>523.94</v>
      </c>
      <c r="M222" s="8">
        <v>0.0001</v>
      </c>
      <c r="N222" s="8">
        <v>0.0014</v>
      </c>
      <c r="O222" s="8">
        <v>0.0002</v>
      </c>
    </row>
    <row r="223" spans="2:15" ht="12.75">
      <c r="B223" s="6" t="s">
        <v>844</v>
      </c>
      <c r="C223" s="17" t="s">
        <v>845</v>
      </c>
      <c r="D223" s="6" t="s">
        <v>146</v>
      </c>
      <c r="E223" s="6" t="s">
        <v>1409</v>
      </c>
      <c r="F223" s="6"/>
      <c r="G223" s="6" t="s">
        <v>503</v>
      </c>
      <c r="H223" s="6" t="s">
        <v>43</v>
      </c>
      <c r="I223" s="7">
        <v>4523</v>
      </c>
      <c r="J223" s="7">
        <v>11962</v>
      </c>
      <c r="K223" s="7">
        <v>0</v>
      </c>
      <c r="L223" s="7">
        <v>1901.22</v>
      </c>
      <c r="M223" s="8">
        <v>0</v>
      </c>
      <c r="N223" s="8">
        <v>0.0052</v>
      </c>
      <c r="O223" s="8">
        <v>0.0009</v>
      </c>
    </row>
    <row r="224" spans="2:15" ht="12.75">
      <c r="B224" s="6" t="s">
        <v>846</v>
      </c>
      <c r="C224" s="17" t="s">
        <v>847</v>
      </c>
      <c r="D224" s="6" t="s">
        <v>717</v>
      </c>
      <c r="E224" s="6" t="s">
        <v>1409</v>
      </c>
      <c r="F224" s="6"/>
      <c r="G224" s="6" t="s">
        <v>720</v>
      </c>
      <c r="H224" s="6" t="s">
        <v>43</v>
      </c>
      <c r="I224" s="7">
        <v>4437</v>
      </c>
      <c r="J224" s="7">
        <v>16778</v>
      </c>
      <c r="K224" s="7">
        <v>0</v>
      </c>
      <c r="L224" s="7">
        <v>2615.96</v>
      </c>
      <c r="M224" s="8">
        <v>0</v>
      </c>
      <c r="N224" s="8">
        <v>0.0072</v>
      </c>
      <c r="O224" s="8">
        <v>0.0012</v>
      </c>
    </row>
    <row r="225" spans="2:15" ht="12.75">
      <c r="B225" s="6" t="s">
        <v>848</v>
      </c>
      <c r="C225" s="17" t="s">
        <v>849</v>
      </c>
      <c r="D225" s="6" t="s">
        <v>154</v>
      </c>
      <c r="E225" s="6" t="s">
        <v>1409</v>
      </c>
      <c r="F225" s="6"/>
      <c r="G225" s="6" t="s">
        <v>725</v>
      </c>
      <c r="H225" s="6" t="s">
        <v>48</v>
      </c>
      <c r="I225" s="7">
        <v>5000</v>
      </c>
      <c r="J225" s="7">
        <v>2182</v>
      </c>
      <c r="K225" s="7">
        <v>0</v>
      </c>
      <c r="L225" s="7">
        <v>472.27</v>
      </c>
      <c r="M225" s="8">
        <v>0</v>
      </c>
      <c r="N225" s="8">
        <v>0.0013</v>
      </c>
      <c r="O225" s="8">
        <v>0.0002</v>
      </c>
    </row>
    <row r="226" spans="2:15" ht="12.75">
      <c r="B226" s="6" t="s">
        <v>850</v>
      </c>
      <c r="C226" s="17" t="s">
        <v>851</v>
      </c>
      <c r="D226" s="6" t="s">
        <v>717</v>
      </c>
      <c r="E226" s="6" t="s">
        <v>1409</v>
      </c>
      <c r="F226" s="6"/>
      <c r="G226" s="6" t="s">
        <v>725</v>
      </c>
      <c r="H226" s="6" t="s">
        <v>43</v>
      </c>
      <c r="I226" s="7">
        <v>1900</v>
      </c>
      <c r="J226" s="7">
        <v>10901</v>
      </c>
      <c r="K226" s="7">
        <v>0</v>
      </c>
      <c r="L226" s="7">
        <v>727.82</v>
      </c>
      <c r="M226" s="8">
        <v>0</v>
      </c>
      <c r="N226" s="8">
        <v>0.002</v>
      </c>
      <c r="O226" s="8">
        <v>0.0003</v>
      </c>
    </row>
    <row r="227" spans="2:15" ht="12.75">
      <c r="B227" s="6" t="s">
        <v>852</v>
      </c>
      <c r="C227" s="17" t="s">
        <v>853</v>
      </c>
      <c r="D227" s="6" t="s">
        <v>717</v>
      </c>
      <c r="E227" s="6" t="s">
        <v>1409</v>
      </c>
      <c r="F227" s="6"/>
      <c r="G227" s="6" t="s">
        <v>725</v>
      </c>
      <c r="H227" s="6" t="s">
        <v>43</v>
      </c>
      <c r="I227" s="7">
        <v>2376</v>
      </c>
      <c r="J227" s="7">
        <v>11700</v>
      </c>
      <c r="K227" s="7">
        <v>0</v>
      </c>
      <c r="L227" s="7">
        <v>976.86</v>
      </c>
      <c r="M227" s="8">
        <v>0</v>
      </c>
      <c r="N227" s="8">
        <v>0.0027</v>
      </c>
      <c r="O227" s="8">
        <v>0.0005</v>
      </c>
    </row>
    <row r="228" spans="2:15" ht="12.75">
      <c r="B228" s="6" t="s">
        <v>854</v>
      </c>
      <c r="C228" s="17" t="s">
        <v>855</v>
      </c>
      <c r="D228" s="6" t="s">
        <v>146</v>
      </c>
      <c r="E228" s="6" t="s">
        <v>1409</v>
      </c>
      <c r="F228" s="6"/>
      <c r="G228" s="6" t="s">
        <v>856</v>
      </c>
      <c r="H228" s="6" t="s">
        <v>43</v>
      </c>
      <c r="I228" s="7">
        <v>3500</v>
      </c>
      <c r="J228" s="7">
        <v>886.99</v>
      </c>
      <c r="K228" s="7">
        <v>0</v>
      </c>
      <c r="L228" s="7">
        <v>109.09</v>
      </c>
      <c r="M228" s="8">
        <v>0</v>
      </c>
      <c r="N228" s="8">
        <v>0.0003</v>
      </c>
      <c r="O228" s="8">
        <v>0.0001</v>
      </c>
    </row>
    <row r="229" spans="2:15" ht="12.75">
      <c r="B229" s="6" t="s">
        <v>857</v>
      </c>
      <c r="C229" s="17" t="s">
        <v>858</v>
      </c>
      <c r="D229" s="6" t="s">
        <v>146</v>
      </c>
      <c r="E229" s="6" t="s">
        <v>1409</v>
      </c>
      <c r="F229" s="6"/>
      <c r="G229" s="6" t="s">
        <v>856</v>
      </c>
      <c r="H229" s="6" t="s">
        <v>43</v>
      </c>
      <c r="I229" s="7">
        <v>5485</v>
      </c>
      <c r="J229" s="7">
        <v>5643</v>
      </c>
      <c r="K229" s="7">
        <v>0</v>
      </c>
      <c r="L229" s="7">
        <v>1087.65</v>
      </c>
      <c r="M229" s="8">
        <v>0</v>
      </c>
      <c r="N229" s="8">
        <v>0.003</v>
      </c>
      <c r="O229" s="8">
        <v>0.0005</v>
      </c>
    </row>
    <row r="230" spans="2:15" ht="12.75">
      <c r="B230" s="6" t="s">
        <v>859</v>
      </c>
      <c r="C230" s="17" t="s">
        <v>860</v>
      </c>
      <c r="D230" s="6" t="s">
        <v>804</v>
      </c>
      <c r="E230" s="6" t="s">
        <v>1409</v>
      </c>
      <c r="F230" s="6"/>
      <c r="G230" s="6" t="s">
        <v>856</v>
      </c>
      <c r="H230" s="6" t="s">
        <v>48</v>
      </c>
      <c r="I230" s="7">
        <v>26000</v>
      </c>
      <c r="J230" s="7">
        <v>1177</v>
      </c>
      <c r="K230" s="7">
        <v>0</v>
      </c>
      <c r="L230" s="7">
        <v>1324.7</v>
      </c>
      <c r="M230" s="8">
        <v>0</v>
      </c>
      <c r="N230" s="8">
        <v>0.0036</v>
      </c>
      <c r="O230" s="8">
        <v>0.0006</v>
      </c>
    </row>
    <row r="231" spans="2:15" ht="12.75">
      <c r="B231" s="6" t="s">
        <v>861</v>
      </c>
      <c r="C231" s="17" t="s">
        <v>862</v>
      </c>
      <c r="D231" s="6" t="s">
        <v>159</v>
      </c>
      <c r="E231" s="6" t="s">
        <v>1409</v>
      </c>
      <c r="F231" s="6"/>
      <c r="G231" s="6" t="s">
        <v>863</v>
      </c>
      <c r="H231" s="6" t="s">
        <v>44</v>
      </c>
      <c r="I231" s="7">
        <v>14189</v>
      </c>
      <c r="J231" s="7">
        <v>374000</v>
      </c>
      <c r="K231" s="7">
        <v>24.13</v>
      </c>
      <c r="L231" s="7">
        <v>1774.81</v>
      </c>
      <c r="M231" s="8">
        <v>0.0003</v>
      </c>
      <c r="N231" s="8">
        <v>0.0049</v>
      </c>
      <c r="O231" s="8">
        <v>0.0008</v>
      </c>
    </row>
    <row r="232" spans="2:15" ht="12.75">
      <c r="B232" s="6" t="s">
        <v>864</v>
      </c>
      <c r="C232" s="17" t="s">
        <v>865</v>
      </c>
      <c r="D232" s="6" t="s">
        <v>146</v>
      </c>
      <c r="E232" s="6" t="s">
        <v>1409</v>
      </c>
      <c r="F232" s="6"/>
      <c r="G232" s="6" t="s">
        <v>154</v>
      </c>
      <c r="H232" s="6" t="s">
        <v>43</v>
      </c>
      <c r="I232" s="7">
        <v>12572</v>
      </c>
      <c r="J232" s="7">
        <v>7602</v>
      </c>
      <c r="K232" s="7">
        <v>0</v>
      </c>
      <c r="L232" s="7">
        <v>3358.41</v>
      </c>
      <c r="M232" s="8">
        <v>0.0004</v>
      </c>
      <c r="N232" s="8">
        <v>0.0093</v>
      </c>
      <c r="O232" s="8">
        <v>0.0016</v>
      </c>
    </row>
    <row r="233" spans="2:15" ht="12.75">
      <c r="B233" s="6" t="s">
        <v>866</v>
      </c>
      <c r="C233" s="17" t="s">
        <v>867</v>
      </c>
      <c r="D233" s="6" t="s">
        <v>809</v>
      </c>
      <c r="E233" s="6" t="s">
        <v>1409</v>
      </c>
      <c r="F233" s="6"/>
      <c r="G233" s="6" t="s">
        <v>154</v>
      </c>
      <c r="H233" s="6" t="s">
        <v>48</v>
      </c>
      <c r="I233" s="7">
        <v>111900</v>
      </c>
      <c r="J233" s="7">
        <v>414.85</v>
      </c>
      <c r="K233" s="7">
        <v>0</v>
      </c>
      <c r="L233" s="7">
        <v>2009.5</v>
      </c>
      <c r="M233" s="8">
        <v>0.0001</v>
      </c>
      <c r="N233" s="8">
        <v>0.0055</v>
      </c>
      <c r="O233" s="8">
        <v>0.0009</v>
      </c>
    </row>
    <row r="234" spans="2:15" ht="12.75">
      <c r="B234" s="6" t="s">
        <v>868</v>
      </c>
      <c r="C234" s="17" t="s">
        <v>869</v>
      </c>
      <c r="D234" s="6" t="s">
        <v>717</v>
      </c>
      <c r="E234" s="6" t="s">
        <v>1409</v>
      </c>
      <c r="F234" s="6"/>
      <c r="G234" s="6" t="s">
        <v>154</v>
      </c>
      <c r="H234" s="6" t="s">
        <v>43</v>
      </c>
      <c r="I234" s="7">
        <v>4137</v>
      </c>
      <c r="J234" s="7">
        <v>5214</v>
      </c>
      <c r="K234" s="7">
        <v>0</v>
      </c>
      <c r="L234" s="7">
        <v>757.98</v>
      </c>
      <c r="M234" s="8">
        <v>0</v>
      </c>
      <c r="N234" s="8">
        <v>0.0021</v>
      </c>
      <c r="O234" s="8">
        <v>0.0004</v>
      </c>
    </row>
    <row r="235" spans="2:15" ht="12.75">
      <c r="B235" s="6" t="s">
        <v>870</v>
      </c>
      <c r="C235" s="17" t="s">
        <v>871</v>
      </c>
      <c r="D235" s="6" t="s">
        <v>717</v>
      </c>
      <c r="E235" s="6" t="s">
        <v>1409</v>
      </c>
      <c r="F235" s="6"/>
      <c r="G235" s="6" t="s">
        <v>531</v>
      </c>
      <c r="H235" s="6" t="s">
        <v>43</v>
      </c>
      <c r="I235" s="7">
        <v>1144</v>
      </c>
      <c r="J235" s="7">
        <v>15979</v>
      </c>
      <c r="K235" s="7">
        <v>0</v>
      </c>
      <c r="L235" s="7">
        <v>642.36</v>
      </c>
      <c r="M235" s="8">
        <v>0</v>
      </c>
      <c r="N235" s="8">
        <v>0.0018</v>
      </c>
      <c r="O235" s="8">
        <v>0.0003</v>
      </c>
    </row>
    <row r="238" spans="2:8" ht="12.75">
      <c r="B238" s="6" t="s">
        <v>101</v>
      </c>
      <c r="C238" s="17"/>
      <c r="D238" s="6"/>
      <c r="E238" s="6"/>
      <c r="F238" s="6"/>
      <c r="G238" s="6"/>
      <c r="H238" s="6"/>
    </row>
    <row r="242" ht="12.75">
      <c r="B242" s="5" t="s">
        <v>73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49"/>
  <sheetViews>
    <sheetView rightToLeft="1" workbookViewId="0" topLeftCell="A1"/>
  </sheetViews>
  <sheetFormatPr defaultColWidth="9.140625" defaultRowHeight="12.75"/>
  <cols>
    <col min="2" max="2" width="46.7109375" style="0" customWidth="1"/>
    <col min="3" max="3" width="15.7109375" style="0" customWidth="1"/>
    <col min="4" max="4" width="12.7109375" style="0" customWidth="1"/>
    <col min="5" max="5" width="13.7109375" style="0" customWidth="1"/>
    <col min="6" max="6" width="20.7109375" style="0" customWidth="1"/>
    <col min="7" max="8" width="15.7109375" style="0" customWidth="1"/>
    <col min="9" max="9" width="11.7109375" style="0" customWidth="1"/>
    <col min="10" max="10" width="21.7109375" style="0" customWidth="1"/>
    <col min="11" max="11" width="13.7109375" style="0" customWidth="1"/>
    <col min="12" max="12" width="24.7109375" style="0" customWidth="1"/>
    <col min="13" max="13" width="27.7109375" style="0" customWidth="1"/>
    <col min="14" max="14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102</v>
      </c>
    </row>
    <row r="7" ht="15.75">
      <c r="B7" s="2" t="s">
        <v>872</v>
      </c>
    </row>
    <row r="8" spans="2:14" ht="12.75">
      <c r="B8" s="3" t="s">
        <v>75</v>
      </c>
      <c r="C8" s="3" t="s">
        <v>76</v>
      </c>
      <c r="D8" s="3" t="s">
        <v>104</v>
      </c>
      <c r="E8" s="3" t="s">
        <v>77</v>
      </c>
      <c r="F8" s="3" t="s">
        <v>164</v>
      </c>
      <c r="G8" s="3" t="s">
        <v>80</v>
      </c>
      <c r="H8" s="3" t="s">
        <v>107</v>
      </c>
      <c r="I8" s="3" t="s">
        <v>42</v>
      </c>
      <c r="J8" s="3" t="s">
        <v>108</v>
      </c>
      <c r="K8" s="3" t="s">
        <v>83</v>
      </c>
      <c r="L8" s="3" t="s">
        <v>109</v>
      </c>
      <c r="M8" s="3" t="s">
        <v>110</v>
      </c>
      <c r="N8" s="3" t="s">
        <v>85</v>
      </c>
    </row>
    <row r="9" spans="2:14" ht="12.75">
      <c r="B9" s="4"/>
      <c r="C9" s="4"/>
      <c r="D9" s="4"/>
      <c r="E9" s="4"/>
      <c r="F9" s="4"/>
      <c r="G9" s="4"/>
      <c r="H9" s="4" t="s">
        <v>113</v>
      </c>
      <c r="I9" s="4" t="s">
        <v>114</v>
      </c>
      <c r="J9" s="4" t="s">
        <v>87</v>
      </c>
      <c r="K9" s="4" t="s">
        <v>87</v>
      </c>
      <c r="L9" s="4" t="s">
        <v>86</v>
      </c>
      <c r="M9" s="4" t="s">
        <v>86</v>
      </c>
      <c r="N9" s="4" t="s">
        <v>86</v>
      </c>
    </row>
    <row r="11" spans="2:14" ht="12.75">
      <c r="B11" s="3" t="s">
        <v>873</v>
      </c>
      <c r="C11" s="12"/>
      <c r="D11" s="3"/>
      <c r="E11" s="3"/>
      <c r="F11" s="3"/>
      <c r="G11" s="3"/>
      <c r="H11" s="9">
        <v>3955333.51</v>
      </c>
      <c r="K11" s="9">
        <v>350026.26</v>
      </c>
      <c r="M11" s="10">
        <v>1</v>
      </c>
      <c r="N11" s="10">
        <v>0.1633</v>
      </c>
    </row>
    <row r="12" spans="2:14" ht="12.75">
      <c r="B12" s="3" t="s">
        <v>874</v>
      </c>
      <c r="C12" s="12"/>
      <c r="D12" s="3"/>
      <c r="E12" s="3"/>
      <c r="F12" s="3"/>
      <c r="G12" s="3"/>
      <c r="H12" s="9">
        <v>2932848</v>
      </c>
      <c r="K12" s="9">
        <v>101639.35</v>
      </c>
      <c r="M12" s="10">
        <v>0.2904</v>
      </c>
      <c r="N12" s="10">
        <v>0.0474</v>
      </c>
    </row>
    <row r="13" spans="2:14" ht="12.75">
      <c r="B13" s="13" t="s">
        <v>875</v>
      </c>
      <c r="C13" s="14"/>
      <c r="D13" s="13"/>
      <c r="E13" s="13"/>
      <c r="F13" s="13"/>
      <c r="G13" s="13"/>
      <c r="H13" s="15">
        <v>195763</v>
      </c>
      <c r="K13" s="15">
        <v>1691.41</v>
      </c>
      <c r="M13" s="16">
        <v>0.0048</v>
      </c>
      <c r="N13" s="16">
        <v>0.0008</v>
      </c>
    </row>
    <row r="14" spans="2:14" ht="12.75">
      <c r="B14" s="6" t="s">
        <v>876</v>
      </c>
      <c r="C14" s="17">
        <v>1096486</v>
      </c>
      <c r="D14" s="6" t="s">
        <v>119</v>
      </c>
      <c r="E14" s="18">
        <v>513665661</v>
      </c>
      <c r="F14" s="6" t="s">
        <v>877</v>
      </c>
      <c r="G14" s="6" t="s">
        <v>91</v>
      </c>
      <c r="H14" s="7">
        <v>117911</v>
      </c>
      <c r="I14" s="7">
        <v>1000</v>
      </c>
      <c r="J14" s="7">
        <v>0</v>
      </c>
      <c r="K14" s="7">
        <v>1179.11</v>
      </c>
      <c r="L14" s="8">
        <v>0.0001</v>
      </c>
      <c r="M14" s="8">
        <v>0.0034</v>
      </c>
      <c r="N14" s="8">
        <v>0.0006</v>
      </c>
    </row>
    <row r="15" spans="2:14" ht="12.75">
      <c r="B15" s="6" t="s">
        <v>878</v>
      </c>
      <c r="C15" s="17">
        <v>1117241</v>
      </c>
      <c r="D15" s="6" t="s">
        <v>119</v>
      </c>
      <c r="E15" s="18">
        <v>513502211</v>
      </c>
      <c r="F15" s="6" t="s">
        <v>877</v>
      </c>
      <c r="G15" s="6" t="s">
        <v>91</v>
      </c>
      <c r="H15" s="7">
        <v>482</v>
      </c>
      <c r="I15" s="7">
        <v>9863</v>
      </c>
      <c r="J15" s="7">
        <v>0</v>
      </c>
      <c r="K15" s="7">
        <v>47.54</v>
      </c>
      <c r="L15" s="8">
        <v>0</v>
      </c>
      <c r="M15" s="8">
        <v>0.0001</v>
      </c>
      <c r="N15" s="8">
        <v>0</v>
      </c>
    </row>
    <row r="16" spans="2:14" ht="12.75">
      <c r="B16" s="6" t="s">
        <v>879</v>
      </c>
      <c r="C16" s="17">
        <v>1109305</v>
      </c>
      <c r="D16" s="6" t="s">
        <v>119</v>
      </c>
      <c r="E16" s="18">
        <v>513944660</v>
      </c>
      <c r="F16" s="6" t="s">
        <v>877</v>
      </c>
      <c r="G16" s="6" t="s">
        <v>91</v>
      </c>
      <c r="H16" s="7">
        <v>77370</v>
      </c>
      <c r="I16" s="7">
        <v>600.7</v>
      </c>
      <c r="J16" s="7">
        <v>0</v>
      </c>
      <c r="K16" s="7">
        <v>464.76</v>
      </c>
      <c r="L16" s="8">
        <v>0.0001</v>
      </c>
      <c r="M16" s="8">
        <v>0.0013</v>
      </c>
      <c r="N16" s="8">
        <v>0.0002</v>
      </c>
    </row>
    <row r="17" spans="2:14" ht="12.75">
      <c r="B17" s="13" t="s">
        <v>880</v>
      </c>
      <c r="C17" s="14"/>
      <c r="D17" s="13"/>
      <c r="E17" s="13"/>
      <c r="F17" s="13"/>
      <c r="G17" s="13"/>
      <c r="H17" s="15">
        <v>1655678</v>
      </c>
      <c r="K17" s="15">
        <v>67342.51</v>
      </c>
      <c r="M17" s="16">
        <v>0.1924</v>
      </c>
      <c r="N17" s="16">
        <v>0.0314</v>
      </c>
    </row>
    <row r="18" spans="2:14" ht="12.75">
      <c r="B18" s="6" t="s">
        <v>881</v>
      </c>
      <c r="C18" s="17">
        <v>1131796</v>
      </c>
      <c r="D18" s="6" t="s">
        <v>119</v>
      </c>
      <c r="E18" s="18">
        <v>514103811</v>
      </c>
      <c r="F18" s="6" t="s">
        <v>882</v>
      </c>
      <c r="G18" s="6" t="s">
        <v>91</v>
      </c>
      <c r="H18" s="7">
        <v>10857</v>
      </c>
      <c r="I18" s="7">
        <v>2319</v>
      </c>
      <c r="J18" s="7">
        <v>0</v>
      </c>
      <c r="K18" s="7">
        <v>251.77</v>
      </c>
      <c r="L18" s="8">
        <v>0.0003</v>
      </c>
      <c r="M18" s="8">
        <v>0.0007</v>
      </c>
      <c r="N18" s="8">
        <v>0.0001</v>
      </c>
    </row>
    <row r="19" spans="2:14" ht="12.75">
      <c r="B19" s="6" t="s">
        <v>883</v>
      </c>
      <c r="C19" s="17">
        <v>1116441</v>
      </c>
      <c r="D19" s="6" t="s">
        <v>119</v>
      </c>
      <c r="E19" s="18">
        <v>514103811</v>
      </c>
      <c r="F19" s="6" t="s">
        <v>882</v>
      </c>
      <c r="G19" s="6" t="s">
        <v>91</v>
      </c>
      <c r="H19" s="7">
        <v>388418</v>
      </c>
      <c r="I19" s="7">
        <v>1001</v>
      </c>
      <c r="J19" s="7">
        <v>0</v>
      </c>
      <c r="K19" s="7">
        <v>3888.06</v>
      </c>
      <c r="L19" s="8">
        <v>0.001</v>
      </c>
      <c r="M19" s="8">
        <v>0.0111</v>
      </c>
      <c r="N19" s="8">
        <v>0.0018</v>
      </c>
    </row>
    <row r="20" spans="2:14" ht="12.75">
      <c r="B20" s="6" t="s">
        <v>884</v>
      </c>
      <c r="C20" s="17">
        <v>1132596</v>
      </c>
      <c r="D20" s="6" t="s">
        <v>119</v>
      </c>
      <c r="E20" s="18">
        <v>514103811</v>
      </c>
      <c r="F20" s="6" t="s">
        <v>882</v>
      </c>
      <c r="G20" s="6" t="s">
        <v>91</v>
      </c>
      <c r="H20" s="7">
        <v>469</v>
      </c>
      <c r="I20" s="7">
        <v>4303</v>
      </c>
      <c r="J20" s="7">
        <v>0</v>
      </c>
      <c r="K20" s="7">
        <v>20.18</v>
      </c>
      <c r="L20" s="8">
        <v>0.0001</v>
      </c>
      <c r="M20" s="8">
        <v>0.0001</v>
      </c>
      <c r="N20" s="8">
        <v>0</v>
      </c>
    </row>
    <row r="21" spans="2:14" ht="12.75">
      <c r="B21" s="6" t="s">
        <v>885</v>
      </c>
      <c r="C21" s="17">
        <v>1124155</v>
      </c>
      <c r="D21" s="6" t="s">
        <v>119</v>
      </c>
      <c r="E21" s="18">
        <v>514103811</v>
      </c>
      <c r="F21" s="6" t="s">
        <v>882</v>
      </c>
      <c r="G21" s="6" t="s">
        <v>91</v>
      </c>
      <c r="H21" s="7">
        <v>36502</v>
      </c>
      <c r="I21" s="7">
        <v>5058</v>
      </c>
      <c r="J21" s="7">
        <v>0</v>
      </c>
      <c r="K21" s="7">
        <v>1846.27</v>
      </c>
      <c r="L21" s="8">
        <v>0.0025</v>
      </c>
      <c r="M21" s="8">
        <v>0.0053</v>
      </c>
      <c r="N21" s="8">
        <v>0.0009</v>
      </c>
    </row>
    <row r="22" spans="2:14" ht="12.75">
      <c r="B22" s="6" t="s">
        <v>886</v>
      </c>
      <c r="C22" s="17">
        <v>1130368</v>
      </c>
      <c r="D22" s="6" t="s">
        <v>119</v>
      </c>
      <c r="E22" s="18">
        <v>514103811</v>
      </c>
      <c r="F22" s="6" t="s">
        <v>882</v>
      </c>
      <c r="G22" s="6" t="s">
        <v>91</v>
      </c>
      <c r="H22" s="7">
        <v>155462</v>
      </c>
      <c r="I22" s="7">
        <v>1796</v>
      </c>
      <c r="J22" s="7">
        <v>0</v>
      </c>
      <c r="K22" s="7">
        <v>2792.1</v>
      </c>
      <c r="L22" s="8">
        <v>0.0095</v>
      </c>
      <c r="M22" s="8">
        <v>0.008</v>
      </c>
      <c r="N22" s="8">
        <v>0.0013</v>
      </c>
    </row>
    <row r="23" spans="2:14" ht="12.75">
      <c r="B23" s="6" t="s">
        <v>887</v>
      </c>
      <c r="C23" s="17">
        <v>1137850</v>
      </c>
      <c r="D23" s="6" t="s">
        <v>119</v>
      </c>
      <c r="E23" s="18">
        <v>514103811</v>
      </c>
      <c r="F23" s="6" t="s">
        <v>882</v>
      </c>
      <c r="G23" s="6" t="s">
        <v>91</v>
      </c>
      <c r="H23" s="7">
        <v>230803</v>
      </c>
      <c r="I23" s="7">
        <v>1195</v>
      </c>
      <c r="J23" s="7">
        <v>0</v>
      </c>
      <c r="K23" s="7">
        <v>2758.1</v>
      </c>
      <c r="L23" s="8">
        <v>0.0081</v>
      </c>
      <c r="M23" s="8">
        <v>0.0079</v>
      </c>
      <c r="N23" s="8">
        <v>0.0013</v>
      </c>
    </row>
    <row r="24" spans="2:14" ht="12.75">
      <c r="B24" s="6" t="s">
        <v>888</v>
      </c>
      <c r="C24" s="17">
        <v>1123249</v>
      </c>
      <c r="D24" s="6" t="s">
        <v>119</v>
      </c>
      <c r="E24" s="18">
        <v>514103811</v>
      </c>
      <c r="F24" s="6" t="s">
        <v>882</v>
      </c>
      <c r="G24" s="6" t="s">
        <v>91</v>
      </c>
      <c r="H24" s="7">
        <v>18856</v>
      </c>
      <c r="I24" s="7">
        <v>2844</v>
      </c>
      <c r="J24" s="7">
        <v>0</v>
      </c>
      <c r="K24" s="7">
        <v>536.26</v>
      </c>
      <c r="L24" s="8">
        <v>0.0002</v>
      </c>
      <c r="M24" s="8">
        <v>0.0015</v>
      </c>
      <c r="N24" s="8">
        <v>0.0003</v>
      </c>
    </row>
    <row r="25" spans="2:14" ht="12.75">
      <c r="B25" s="6" t="s">
        <v>889</v>
      </c>
      <c r="C25" s="17">
        <v>1117399</v>
      </c>
      <c r="D25" s="6" t="s">
        <v>119</v>
      </c>
      <c r="E25" s="18">
        <v>513952457</v>
      </c>
      <c r="F25" s="6" t="s">
        <v>882</v>
      </c>
      <c r="G25" s="6" t="s">
        <v>91</v>
      </c>
      <c r="H25" s="7">
        <v>70345</v>
      </c>
      <c r="I25" s="7">
        <v>10160</v>
      </c>
      <c r="J25" s="7">
        <v>0</v>
      </c>
      <c r="K25" s="7">
        <v>7147.05</v>
      </c>
      <c r="L25" s="8">
        <v>0.0021</v>
      </c>
      <c r="M25" s="8">
        <v>0.0204</v>
      </c>
      <c r="N25" s="8">
        <v>0.0033</v>
      </c>
    </row>
    <row r="26" spans="2:14" ht="12.75">
      <c r="B26" s="6" t="s">
        <v>890</v>
      </c>
      <c r="C26" s="17">
        <v>1129964</v>
      </c>
      <c r="D26" s="6" t="s">
        <v>119</v>
      </c>
      <c r="E26" s="18">
        <v>513952457</v>
      </c>
      <c r="F26" s="6" t="s">
        <v>882</v>
      </c>
      <c r="G26" s="6" t="s">
        <v>91</v>
      </c>
      <c r="H26" s="7">
        <v>33991</v>
      </c>
      <c r="I26" s="7">
        <v>4010</v>
      </c>
      <c r="J26" s="7">
        <v>0</v>
      </c>
      <c r="K26" s="7">
        <v>1363.04</v>
      </c>
      <c r="L26" s="8">
        <v>0.0011</v>
      </c>
      <c r="M26" s="8">
        <v>0.0039</v>
      </c>
      <c r="N26" s="8">
        <v>0.0006</v>
      </c>
    </row>
    <row r="27" spans="2:14" ht="12.75">
      <c r="B27" s="6" t="s">
        <v>891</v>
      </c>
      <c r="C27" s="17">
        <v>1131333</v>
      </c>
      <c r="D27" s="6" t="s">
        <v>119</v>
      </c>
      <c r="E27" s="18">
        <v>513952457</v>
      </c>
      <c r="F27" s="6" t="s">
        <v>882</v>
      </c>
      <c r="G27" s="6" t="s">
        <v>91</v>
      </c>
      <c r="H27" s="7">
        <v>65511</v>
      </c>
      <c r="I27" s="7">
        <v>2071</v>
      </c>
      <c r="J27" s="7">
        <v>0</v>
      </c>
      <c r="K27" s="7">
        <v>1356.73</v>
      </c>
      <c r="L27" s="8">
        <v>0.0017</v>
      </c>
      <c r="M27" s="8">
        <v>0.0039</v>
      </c>
      <c r="N27" s="8">
        <v>0.0006</v>
      </c>
    </row>
    <row r="28" spans="2:14" ht="12.75">
      <c r="B28" s="6" t="s">
        <v>892</v>
      </c>
      <c r="C28" s="17">
        <v>1120203</v>
      </c>
      <c r="D28" s="6" t="s">
        <v>119</v>
      </c>
      <c r="E28" s="18">
        <v>513952457</v>
      </c>
      <c r="F28" s="6" t="s">
        <v>882</v>
      </c>
      <c r="G28" s="6" t="s">
        <v>91</v>
      </c>
      <c r="H28" s="7">
        <v>19090</v>
      </c>
      <c r="I28" s="7">
        <v>11530</v>
      </c>
      <c r="J28" s="7">
        <v>0</v>
      </c>
      <c r="K28" s="7">
        <v>2201.08</v>
      </c>
      <c r="L28" s="8">
        <v>0.0008</v>
      </c>
      <c r="M28" s="8">
        <v>0.0063</v>
      </c>
      <c r="N28" s="8">
        <v>0.001</v>
      </c>
    </row>
    <row r="29" spans="2:14" ht="12.75">
      <c r="B29" s="6" t="s">
        <v>893</v>
      </c>
      <c r="C29" s="17">
        <v>1138015</v>
      </c>
      <c r="D29" s="6" t="s">
        <v>119</v>
      </c>
      <c r="E29" s="18">
        <v>513952457</v>
      </c>
      <c r="F29" s="6" t="s">
        <v>882</v>
      </c>
      <c r="G29" s="6" t="s">
        <v>91</v>
      </c>
      <c r="H29" s="7">
        <v>61170</v>
      </c>
      <c r="I29" s="7">
        <v>4183</v>
      </c>
      <c r="J29" s="7">
        <v>0</v>
      </c>
      <c r="K29" s="7">
        <v>2558.74</v>
      </c>
      <c r="L29" s="8">
        <v>0.0009</v>
      </c>
      <c r="M29" s="8">
        <v>0.0073</v>
      </c>
      <c r="N29" s="8">
        <v>0.0012</v>
      </c>
    </row>
    <row r="30" spans="2:14" ht="12.75">
      <c r="B30" s="6" t="s">
        <v>894</v>
      </c>
      <c r="C30" s="17">
        <v>1120187</v>
      </c>
      <c r="D30" s="6" t="s">
        <v>119</v>
      </c>
      <c r="E30" s="18">
        <v>513952457</v>
      </c>
      <c r="F30" s="6" t="s">
        <v>882</v>
      </c>
      <c r="G30" s="6" t="s">
        <v>91</v>
      </c>
      <c r="H30" s="7">
        <v>33490</v>
      </c>
      <c r="I30" s="7">
        <v>5685</v>
      </c>
      <c r="J30" s="7">
        <v>0</v>
      </c>
      <c r="K30" s="7">
        <v>1903.91</v>
      </c>
      <c r="L30" s="8">
        <v>0.0016</v>
      </c>
      <c r="M30" s="8">
        <v>0.0054</v>
      </c>
      <c r="N30" s="8">
        <v>0.0009</v>
      </c>
    </row>
    <row r="31" spans="2:14" ht="12.75">
      <c r="B31" s="6" t="s">
        <v>895</v>
      </c>
      <c r="C31" s="17">
        <v>1125749</v>
      </c>
      <c r="D31" s="6" t="s">
        <v>119</v>
      </c>
      <c r="E31" s="18">
        <v>513952457</v>
      </c>
      <c r="F31" s="6" t="s">
        <v>882</v>
      </c>
      <c r="G31" s="6" t="s">
        <v>91</v>
      </c>
      <c r="H31" s="7">
        <v>28294</v>
      </c>
      <c r="I31" s="7">
        <v>4467</v>
      </c>
      <c r="J31" s="7">
        <v>0</v>
      </c>
      <c r="K31" s="7">
        <v>1263.89</v>
      </c>
      <c r="L31" s="8">
        <v>0.0014</v>
      </c>
      <c r="M31" s="8">
        <v>0.0036</v>
      </c>
      <c r="N31" s="8">
        <v>0.0006</v>
      </c>
    </row>
    <row r="32" spans="2:14" ht="12.75">
      <c r="B32" s="6" t="s">
        <v>896</v>
      </c>
      <c r="C32" s="17">
        <v>1131465</v>
      </c>
      <c r="D32" s="6" t="s">
        <v>119</v>
      </c>
      <c r="E32" s="18">
        <v>513502211</v>
      </c>
      <c r="F32" s="6" t="s">
        <v>882</v>
      </c>
      <c r="G32" s="6" t="s">
        <v>91</v>
      </c>
      <c r="H32" s="7">
        <v>8426</v>
      </c>
      <c r="I32" s="7">
        <v>7730</v>
      </c>
      <c r="J32" s="7">
        <v>0</v>
      </c>
      <c r="K32" s="7">
        <v>651.33</v>
      </c>
      <c r="L32" s="8">
        <v>0.0011</v>
      </c>
      <c r="M32" s="8">
        <v>0.0019</v>
      </c>
      <c r="N32" s="8">
        <v>0.0003</v>
      </c>
    </row>
    <row r="33" spans="2:14" ht="12.75">
      <c r="B33" s="6" t="s">
        <v>897</v>
      </c>
      <c r="C33" s="17">
        <v>1117324</v>
      </c>
      <c r="D33" s="6" t="s">
        <v>119</v>
      </c>
      <c r="E33" s="18">
        <v>513502211</v>
      </c>
      <c r="F33" s="6" t="s">
        <v>882</v>
      </c>
      <c r="G33" s="6" t="s">
        <v>91</v>
      </c>
      <c r="H33" s="7">
        <v>58311</v>
      </c>
      <c r="I33" s="7">
        <v>9419</v>
      </c>
      <c r="J33" s="7">
        <v>0</v>
      </c>
      <c r="K33" s="7">
        <v>5492.31</v>
      </c>
      <c r="L33" s="8">
        <v>0.0012</v>
      </c>
      <c r="M33" s="8">
        <v>0.0157</v>
      </c>
      <c r="N33" s="8">
        <v>0.0026</v>
      </c>
    </row>
    <row r="34" spans="2:14" ht="12.75">
      <c r="B34" s="6" t="s">
        <v>898</v>
      </c>
      <c r="C34" s="17">
        <v>1107739</v>
      </c>
      <c r="D34" s="6" t="s">
        <v>119</v>
      </c>
      <c r="E34" s="18">
        <v>513502211</v>
      </c>
      <c r="F34" s="6" t="s">
        <v>882</v>
      </c>
      <c r="G34" s="6" t="s">
        <v>91</v>
      </c>
      <c r="H34" s="7">
        <v>17702</v>
      </c>
      <c r="I34" s="7">
        <v>7886</v>
      </c>
      <c r="J34" s="7">
        <v>0</v>
      </c>
      <c r="K34" s="7">
        <v>1395.98</v>
      </c>
      <c r="L34" s="8">
        <v>0.0023</v>
      </c>
      <c r="M34" s="8">
        <v>0.004</v>
      </c>
      <c r="N34" s="8">
        <v>0.0007</v>
      </c>
    </row>
    <row r="35" spans="2:14" ht="12.75">
      <c r="B35" s="6" t="s">
        <v>899</v>
      </c>
      <c r="C35" s="17">
        <v>1130723</v>
      </c>
      <c r="D35" s="6" t="s">
        <v>119</v>
      </c>
      <c r="E35" s="18">
        <v>513502211</v>
      </c>
      <c r="F35" s="6" t="s">
        <v>882</v>
      </c>
      <c r="G35" s="6" t="s">
        <v>91</v>
      </c>
      <c r="H35" s="7">
        <v>9533</v>
      </c>
      <c r="I35" s="7">
        <v>10660</v>
      </c>
      <c r="J35" s="7">
        <v>0</v>
      </c>
      <c r="K35" s="7">
        <v>1016.22</v>
      </c>
      <c r="L35" s="8">
        <v>0.0015</v>
      </c>
      <c r="M35" s="8">
        <v>0.0029</v>
      </c>
      <c r="N35" s="8">
        <v>0.0005</v>
      </c>
    </row>
    <row r="36" spans="2:14" ht="12.75">
      <c r="B36" s="6" t="s">
        <v>900</v>
      </c>
      <c r="C36" s="17">
        <v>1121441</v>
      </c>
      <c r="D36" s="6" t="s">
        <v>119</v>
      </c>
      <c r="E36" s="18">
        <v>513502211</v>
      </c>
      <c r="F36" s="6" t="s">
        <v>882</v>
      </c>
      <c r="G36" s="6" t="s">
        <v>91</v>
      </c>
      <c r="H36" s="7">
        <v>7811</v>
      </c>
      <c r="I36" s="7">
        <v>11560</v>
      </c>
      <c r="J36" s="7">
        <v>0</v>
      </c>
      <c r="K36" s="7">
        <v>902.95</v>
      </c>
      <c r="L36" s="8">
        <v>0.0005</v>
      </c>
      <c r="M36" s="8">
        <v>0.0026</v>
      </c>
      <c r="N36" s="8">
        <v>0.0004</v>
      </c>
    </row>
    <row r="37" spans="2:14" ht="12.75">
      <c r="B37" s="6" t="s">
        <v>901</v>
      </c>
      <c r="C37" s="17">
        <v>1116904</v>
      </c>
      <c r="D37" s="6" t="s">
        <v>119</v>
      </c>
      <c r="E37" s="18">
        <v>513502211</v>
      </c>
      <c r="F37" s="6" t="s">
        <v>882</v>
      </c>
      <c r="G37" s="6" t="s">
        <v>91</v>
      </c>
      <c r="H37" s="7">
        <v>31522</v>
      </c>
      <c r="I37" s="7">
        <v>21440</v>
      </c>
      <c r="J37" s="7">
        <v>0</v>
      </c>
      <c r="K37" s="7">
        <v>6758.32</v>
      </c>
      <c r="L37" s="8">
        <v>0.0023</v>
      </c>
      <c r="M37" s="8">
        <v>0.0193</v>
      </c>
      <c r="N37" s="8">
        <v>0.0032</v>
      </c>
    </row>
    <row r="38" spans="2:14" ht="12.75">
      <c r="B38" s="6" t="s">
        <v>902</v>
      </c>
      <c r="C38" s="17">
        <v>1137595</v>
      </c>
      <c r="D38" s="6" t="s">
        <v>119</v>
      </c>
      <c r="E38" s="18">
        <v>513502211</v>
      </c>
      <c r="F38" s="6" t="s">
        <v>882</v>
      </c>
      <c r="G38" s="6" t="s">
        <v>91</v>
      </c>
      <c r="H38" s="7">
        <v>66301</v>
      </c>
      <c r="I38" s="7">
        <v>1928</v>
      </c>
      <c r="J38" s="7">
        <v>0</v>
      </c>
      <c r="K38" s="7">
        <v>1278.28</v>
      </c>
      <c r="L38" s="8">
        <v>0.0018</v>
      </c>
      <c r="M38" s="8">
        <v>0.0037</v>
      </c>
      <c r="N38" s="8">
        <v>0.0006</v>
      </c>
    </row>
    <row r="39" spans="2:14" ht="12.75">
      <c r="B39" s="6" t="s">
        <v>903</v>
      </c>
      <c r="C39" s="17">
        <v>1130798</v>
      </c>
      <c r="D39" s="6" t="s">
        <v>119</v>
      </c>
      <c r="E39" s="18">
        <v>513502211</v>
      </c>
      <c r="F39" s="6" t="s">
        <v>882</v>
      </c>
      <c r="G39" s="6" t="s">
        <v>91</v>
      </c>
      <c r="H39" s="7">
        <v>82</v>
      </c>
      <c r="I39" s="7">
        <v>34210</v>
      </c>
      <c r="J39" s="7">
        <v>0</v>
      </c>
      <c r="K39" s="7">
        <v>28.05</v>
      </c>
      <c r="L39" s="8">
        <v>0</v>
      </c>
      <c r="M39" s="8">
        <v>0.0001</v>
      </c>
      <c r="N39" s="8">
        <v>0</v>
      </c>
    </row>
    <row r="40" spans="2:14" ht="12.75">
      <c r="B40" s="6" t="s">
        <v>904</v>
      </c>
      <c r="C40" s="17">
        <v>1137959</v>
      </c>
      <c r="D40" s="6" t="s">
        <v>119</v>
      </c>
      <c r="E40" s="18">
        <v>513502211</v>
      </c>
      <c r="F40" s="6" t="s">
        <v>882</v>
      </c>
      <c r="G40" s="6" t="s">
        <v>91</v>
      </c>
      <c r="H40" s="7">
        <v>22800</v>
      </c>
      <c r="I40" s="7">
        <v>9319</v>
      </c>
      <c r="J40" s="7">
        <v>0</v>
      </c>
      <c r="K40" s="7">
        <v>2124.73</v>
      </c>
      <c r="L40" s="8">
        <v>0.0038</v>
      </c>
      <c r="M40" s="8">
        <v>0.0061</v>
      </c>
      <c r="N40" s="8">
        <v>0.001</v>
      </c>
    </row>
    <row r="41" spans="2:14" ht="12.75">
      <c r="B41" s="6" t="s">
        <v>905</v>
      </c>
      <c r="C41" s="17">
        <v>1095728</v>
      </c>
      <c r="D41" s="6" t="s">
        <v>119</v>
      </c>
      <c r="E41" s="18">
        <v>513594101</v>
      </c>
      <c r="F41" s="6" t="s">
        <v>882</v>
      </c>
      <c r="G41" s="6" t="s">
        <v>91</v>
      </c>
      <c r="H41" s="7">
        <v>25591</v>
      </c>
      <c r="I41" s="7">
        <v>11620</v>
      </c>
      <c r="J41" s="7">
        <v>0</v>
      </c>
      <c r="K41" s="7">
        <v>2973.67</v>
      </c>
      <c r="L41" s="8">
        <v>0.0015</v>
      </c>
      <c r="M41" s="8">
        <v>0.0085</v>
      </c>
      <c r="N41" s="8">
        <v>0.0014</v>
      </c>
    </row>
    <row r="42" spans="2:14" ht="12.75">
      <c r="B42" s="6" t="s">
        <v>906</v>
      </c>
      <c r="C42" s="17">
        <v>1118777</v>
      </c>
      <c r="D42" s="6" t="s">
        <v>119</v>
      </c>
      <c r="E42" s="18">
        <v>513944660</v>
      </c>
      <c r="F42" s="6" t="s">
        <v>882</v>
      </c>
      <c r="G42" s="6" t="s">
        <v>91</v>
      </c>
      <c r="H42" s="7">
        <v>59760</v>
      </c>
      <c r="I42" s="7">
        <v>6641</v>
      </c>
      <c r="J42" s="7">
        <v>0</v>
      </c>
      <c r="K42" s="7">
        <v>3968.66</v>
      </c>
      <c r="L42" s="8">
        <v>0.0054</v>
      </c>
      <c r="M42" s="8">
        <v>0.0113</v>
      </c>
      <c r="N42" s="8">
        <v>0.0019</v>
      </c>
    </row>
    <row r="43" spans="2:14" ht="12.75">
      <c r="B43" s="6" t="s">
        <v>907</v>
      </c>
      <c r="C43" s="17">
        <v>1095710</v>
      </c>
      <c r="D43" s="6" t="s">
        <v>119</v>
      </c>
      <c r="E43" s="18">
        <v>513594101</v>
      </c>
      <c r="F43" s="6" t="s">
        <v>882</v>
      </c>
      <c r="G43" s="6" t="s">
        <v>91</v>
      </c>
      <c r="H43" s="7">
        <v>81677</v>
      </c>
      <c r="I43" s="7">
        <v>10050</v>
      </c>
      <c r="J43" s="7">
        <v>0</v>
      </c>
      <c r="K43" s="7">
        <v>8208.54</v>
      </c>
      <c r="L43" s="8">
        <v>0.0031</v>
      </c>
      <c r="M43" s="8">
        <v>0.0235</v>
      </c>
      <c r="N43" s="8">
        <v>0.0038</v>
      </c>
    </row>
    <row r="44" spans="2:14" ht="12.75">
      <c r="B44" s="6" t="s">
        <v>908</v>
      </c>
      <c r="C44" s="17">
        <v>1130442</v>
      </c>
      <c r="D44" s="6" t="s">
        <v>119</v>
      </c>
      <c r="E44" s="18">
        <v>513801605</v>
      </c>
      <c r="F44" s="6" t="s">
        <v>882</v>
      </c>
      <c r="G44" s="6" t="s">
        <v>91</v>
      </c>
      <c r="H44" s="7">
        <v>615</v>
      </c>
      <c r="I44" s="7">
        <v>6669</v>
      </c>
      <c r="J44" s="7">
        <v>0</v>
      </c>
      <c r="K44" s="7">
        <v>41.01</v>
      </c>
      <c r="L44" s="8">
        <v>0.0001</v>
      </c>
      <c r="M44" s="8">
        <v>0.0001</v>
      </c>
      <c r="N44" s="8">
        <v>0</v>
      </c>
    </row>
    <row r="45" spans="2:14" ht="12.75">
      <c r="B45" s="6" t="s">
        <v>909</v>
      </c>
      <c r="C45" s="17">
        <v>1095751</v>
      </c>
      <c r="D45" s="6" t="s">
        <v>119</v>
      </c>
      <c r="E45" s="18">
        <v>513594101</v>
      </c>
      <c r="F45" s="6" t="s">
        <v>882</v>
      </c>
      <c r="G45" s="6" t="s">
        <v>91</v>
      </c>
      <c r="H45" s="7">
        <v>6070</v>
      </c>
      <c r="I45" s="7">
        <v>10400</v>
      </c>
      <c r="J45" s="7">
        <v>0</v>
      </c>
      <c r="K45" s="7">
        <v>631.28</v>
      </c>
      <c r="L45" s="8">
        <v>0.0004</v>
      </c>
      <c r="M45" s="8">
        <v>0.0018</v>
      </c>
      <c r="N45" s="8">
        <v>0.0003</v>
      </c>
    </row>
    <row r="46" spans="2:14" ht="12.75">
      <c r="B46" s="6" t="s">
        <v>910</v>
      </c>
      <c r="C46" s="17">
        <v>1095736</v>
      </c>
      <c r="D46" s="6" t="s">
        <v>119</v>
      </c>
      <c r="E46" s="18">
        <v>513594101</v>
      </c>
      <c r="F46" s="6" t="s">
        <v>882</v>
      </c>
      <c r="G46" s="6" t="s">
        <v>91</v>
      </c>
      <c r="H46" s="7">
        <v>158</v>
      </c>
      <c r="I46" s="7">
        <v>16940</v>
      </c>
      <c r="J46" s="7">
        <v>0</v>
      </c>
      <c r="K46" s="7">
        <v>26.77</v>
      </c>
      <c r="L46" s="8">
        <v>0.0001</v>
      </c>
      <c r="M46" s="8">
        <v>0.0001</v>
      </c>
      <c r="N46" s="8">
        <v>0</v>
      </c>
    </row>
    <row r="47" spans="2:14" ht="12.75">
      <c r="B47" s="6" t="s">
        <v>911</v>
      </c>
      <c r="C47" s="17">
        <v>1136944</v>
      </c>
      <c r="D47" s="6" t="s">
        <v>119</v>
      </c>
      <c r="E47" s="18">
        <v>513801605</v>
      </c>
      <c r="F47" s="6" t="s">
        <v>882</v>
      </c>
      <c r="G47" s="6" t="s">
        <v>91</v>
      </c>
      <c r="H47" s="7">
        <v>1390</v>
      </c>
      <c r="I47" s="7">
        <v>7867</v>
      </c>
      <c r="J47" s="7">
        <v>0</v>
      </c>
      <c r="K47" s="7">
        <v>109.35</v>
      </c>
      <c r="L47" s="8">
        <v>0.0002</v>
      </c>
      <c r="M47" s="8">
        <v>0.0003</v>
      </c>
      <c r="N47" s="8">
        <v>0.0001</v>
      </c>
    </row>
    <row r="48" spans="2:14" ht="12.75">
      <c r="B48" s="6" t="s">
        <v>912</v>
      </c>
      <c r="C48" s="17">
        <v>1127935</v>
      </c>
      <c r="D48" s="6" t="s">
        <v>119</v>
      </c>
      <c r="E48" s="18">
        <v>513944660</v>
      </c>
      <c r="F48" s="6" t="s">
        <v>882</v>
      </c>
      <c r="G48" s="6" t="s">
        <v>91</v>
      </c>
      <c r="H48" s="7">
        <v>1519</v>
      </c>
      <c r="I48" s="7">
        <v>5527</v>
      </c>
      <c r="J48" s="7">
        <v>0</v>
      </c>
      <c r="K48" s="7">
        <v>83.96</v>
      </c>
      <c r="L48" s="8">
        <v>0.0002</v>
      </c>
      <c r="M48" s="8">
        <v>0.0002</v>
      </c>
      <c r="N48" s="8">
        <v>0</v>
      </c>
    </row>
    <row r="49" spans="2:14" ht="12.75">
      <c r="B49" s="6" t="s">
        <v>913</v>
      </c>
      <c r="C49" s="17">
        <v>1122647</v>
      </c>
      <c r="D49" s="6" t="s">
        <v>119</v>
      </c>
      <c r="E49" s="18">
        <v>513944660</v>
      </c>
      <c r="F49" s="6" t="s">
        <v>882</v>
      </c>
      <c r="G49" s="6" t="s">
        <v>91</v>
      </c>
      <c r="H49" s="7">
        <v>103152</v>
      </c>
      <c r="I49" s="7">
        <v>1710</v>
      </c>
      <c r="J49" s="7">
        <v>0</v>
      </c>
      <c r="K49" s="7">
        <v>1763.9</v>
      </c>
      <c r="L49" s="8">
        <v>0.0037</v>
      </c>
      <c r="M49" s="8">
        <v>0.005</v>
      </c>
      <c r="N49" s="8">
        <v>0.0008</v>
      </c>
    </row>
    <row r="50" spans="2:14" ht="12.75">
      <c r="B50" s="13" t="s">
        <v>914</v>
      </c>
      <c r="C50" s="14"/>
      <c r="D50" s="13"/>
      <c r="E50" s="13"/>
      <c r="F50" s="13"/>
      <c r="G50" s="13"/>
      <c r="H50" s="15">
        <v>652262</v>
      </c>
      <c r="K50" s="15">
        <v>24057.83</v>
      </c>
      <c r="M50" s="16">
        <v>0.0687</v>
      </c>
      <c r="N50" s="16">
        <v>0.0112</v>
      </c>
    </row>
    <row r="51" spans="2:14" ht="12.75">
      <c r="B51" s="6" t="s">
        <v>915</v>
      </c>
      <c r="C51" s="17">
        <v>1134568</v>
      </c>
      <c r="D51" s="6" t="s">
        <v>119</v>
      </c>
      <c r="E51" s="18">
        <v>513952457</v>
      </c>
      <c r="F51" s="6" t="s">
        <v>916</v>
      </c>
      <c r="G51" s="6" t="s">
        <v>91</v>
      </c>
      <c r="H51" s="7">
        <v>313373</v>
      </c>
      <c r="I51" s="7">
        <v>3729.15</v>
      </c>
      <c r="J51" s="7">
        <v>0</v>
      </c>
      <c r="K51" s="7">
        <v>11686.15</v>
      </c>
      <c r="L51" s="8">
        <v>0.0102</v>
      </c>
      <c r="M51" s="8">
        <v>0.0334</v>
      </c>
      <c r="N51" s="8">
        <v>0.0055</v>
      </c>
    </row>
    <row r="52" spans="2:14" ht="12.75">
      <c r="B52" s="6" t="s">
        <v>917</v>
      </c>
      <c r="C52" s="17">
        <v>1116334</v>
      </c>
      <c r="D52" s="6" t="s">
        <v>119</v>
      </c>
      <c r="E52" s="18">
        <v>513502211</v>
      </c>
      <c r="F52" s="6" t="s">
        <v>916</v>
      </c>
      <c r="G52" s="6" t="s">
        <v>91</v>
      </c>
      <c r="H52" s="7">
        <v>338889</v>
      </c>
      <c r="I52" s="7">
        <v>3650.66</v>
      </c>
      <c r="J52" s="7">
        <v>0</v>
      </c>
      <c r="K52" s="7">
        <v>12371.69</v>
      </c>
      <c r="L52" s="8">
        <v>0.0148</v>
      </c>
      <c r="M52" s="8">
        <v>0.0353</v>
      </c>
      <c r="N52" s="8">
        <v>0.0058</v>
      </c>
    </row>
    <row r="53" spans="2:14" ht="12.75">
      <c r="B53" s="13" t="s">
        <v>918</v>
      </c>
      <c r="C53" s="14"/>
      <c r="D53" s="13"/>
      <c r="E53" s="13"/>
      <c r="F53" s="13"/>
      <c r="G53" s="13"/>
      <c r="H53" s="15">
        <v>429145</v>
      </c>
      <c r="K53" s="15">
        <v>8547.6</v>
      </c>
      <c r="M53" s="16">
        <v>0.0244</v>
      </c>
      <c r="N53" s="16">
        <v>0.004</v>
      </c>
    </row>
    <row r="54" spans="2:14" ht="12.75">
      <c r="B54" s="6" t="s">
        <v>919</v>
      </c>
      <c r="C54" s="17">
        <v>1124114</v>
      </c>
      <c r="D54" s="6" t="s">
        <v>119</v>
      </c>
      <c r="E54" s="18">
        <v>513952457</v>
      </c>
      <c r="F54" s="6" t="s">
        <v>920</v>
      </c>
      <c r="G54" s="6" t="s">
        <v>91</v>
      </c>
      <c r="H54" s="7">
        <v>31226</v>
      </c>
      <c r="I54" s="7">
        <v>8660.16</v>
      </c>
      <c r="J54" s="7">
        <v>0</v>
      </c>
      <c r="K54" s="7">
        <v>2704.22</v>
      </c>
      <c r="L54" s="8">
        <v>0.0064</v>
      </c>
      <c r="M54" s="8">
        <v>0.0077</v>
      </c>
      <c r="N54" s="8">
        <v>0.0013</v>
      </c>
    </row>
    <row r="55" spans="2:14" ht="12.75">
      <c r="B55" s="6" t="s">
        <v>921</v>
      </c>
      <c r="C55" s="17">
        <v>1126705</v>
      </c>
      <c r="D55" s="6" t="s">
        <v>119</v>
      </c>
      <c r="E55" s="18">
        <v>513502211</v>
      </c>
      <c r="F55" s="6" t="s">
        <v>920</v>
      </c>
      <c r="G55" s="6" t="s">
        <v>91</v>
      </c>
      <c r="H55" s="7">
        <v>31126</v>
      </c>
      <c r="I55" s="7">
        <v>8809</v>
      </c>
      <c r="J55" s="7">
        <v>0</v>
      </c>
      <c r="K55" s="7">
        <v>2741.89</v>
      </c>
      <c r="L55" s="8">
        <v>0.0029</v>
      </c>
      <c r="M55" s="8">
        <v>0.0078</v>
      </c>
      <c r="N55" s="8">
        <v>0.0013</v>
      </c>
    </row>
    <row r="56" spans="2:14" ht="12.75">
      <c r="B56" s="6" t="s">
        <v>922</v>
      </c>
      <c r="C56" s="17">
        <v>1102912</v>
      </c>
      <c r="D56" s="6" t="s">
        <v>119</v>
      </c>
      <c r="E56" s="18">
        <v>513516161</v>
      </c>
      <c r="F56" s="6" t="s">
        <v>920</v>
      </c>
      <c r="G56" s="6" t="s">
        <v>91</v>
      </c>
      <c r="H56" s="7">
        <v>366793</v>
      </c>
      <c r="I56" s="7">
        <v>845.57</v>
      </c>
      <c r="J56" s="7">
        <v>0</v>
      </c>
      <c r="K56" s="7">
        <v>3101.49</v>
      </c>
      <c r="L56" s="8">
        <v>0.0044</v>
      </c>
      <c r="M56" s="8">
        <v>0.0089</v>
      </c>
      <c r="N56" s="8">
        <v>0.0014</v>
      </c>
    </row>
    <row r="57" spans="2:14" ht="12.75">
      <c r="B57" s="13" t="s">
        <v>923</v>
      </c>
      <c r="C57" s="14"/>
      <c r="D57" s="13"/>
      <c r="E57" s="13"/>
      <c r="F57" s="13"/>
      <c r="G57" s="13"/>
      <c r="H57" s="15">
        <v>0</v>
      </c>
      <c r="K57" s="15">
        <v>0</v>
      </c>
      <c r="M57" s="16">
        <v>0</v>
      </c>
      <c r="N57" s="16">
        <v>0</v>
      </c>
    </row>
    <row r="58" spans="2:14" ht="12.75">
      <c r="B58" s="13" t="s">
        <v>924</v>
      </c>
      <c r="C58" s="14"/>
      <c r="D58" s="13"/>
      <c r="E58" s="13"/>
      <c r="F58" s="13"/>
      <c r="G58" s="13"/>
      <c r="H58" s="15">
        <v>0</v>
      </c>
      <c r="K58" s="15">
        <v>0</v>
      </c>
      <c r="M58" s="16">
        <v>0</v>
      </c>
      <c r="N58" s="16">
        <v>0</v>
      </c>
    </row>
    <row r="59" spans="2:14" ht="12.75">
      <c r="B59" s="3" t="s">
        <v>925</v>
      </c>
      <c r="C59" s="12"/>
      <c r="D59" s="3"/>
      <c r="E59" s="3"/>
      <c r="F59" s="3"/>
      <c r="G59" s="3"/>
      <c r="H59" s="9">
        <v>1022485.51</v>
      </c>
      <c r="K59" s="9">
        <v>248386.91</v>
      </c>
      <c r="M59" s="10">
        <v>0.7096</v>
      </c>
      <c r="N59" s="10">
        <v>0.1159</v>
      </c>
    </row>
    <row r="60" spans="2:14" ht="12.75">
      <c r="B60" s="13" t="s">
        <v>926</v>
      </c>
      <c r="C60" s="14"/>
      <c r="D60" s="13"/>
      <c r="E60" s="13"/>
      <c r="F60" s="13"/>
      <c r="G60" s="13"/>
      <c r="H60" s="15">
        <v>972140.51</v>
      </c>
      <c r="K60" s="15">
        <v>230374.62</v>
      </c>
      <c r="M60" s="16">
        <v>0.6582</v>
      </c>
      <c r="N60" s="16">
        <v>0.1075</v>
      </c>
    </row>
    <row r="61" spans="2:14" ht="12.75">
      <c r="B61" s="6" t="s">
        <v>927</v>
      </c>
      <c r="C61" s="17" t="s">
        <v>928</v>
      </c>
      <c r="D61" s="6" t="s">
        <v>804</v>
      </c>
      <c r="E61" s="6"/>
      <c r="F61" s="6" t="s">
        <v>882</v>
      </c>
      <c r="G61" s="6" t="s">
        <v>43</v>
      </c>
      <c r="H61" s="7">
        <v>6070</v>
      </c>
      <c r="I61" s="7">
        <v>16231</v>
      </c>
      <c r="J61" s="7">
        <v>0</v>
      </c>
      <c r="K61" s="7">
        <v>3462.07</v>
      </c>
      <c r="L61" s="8">
        <v>0.0402</v>
      </c>
      <c r="M61" s="8">
        <v>0.0099</v>
      </c>
      <c r="N61" s="8">
        <v>0.0016</v>
      </c>
    </row>
    <row r="62" spans="2:14" ht="12.75">
      <c r="B62" s="6" t="s">
        <v>929</v>
      </c>
      <c r="C62" s="17" t="s">
        <v>930</v>
      </c>
      <c r="D62" s="6" t="s">
        <v>443</v>
      </c>
      <c r="E62" s="6"/>
      <c r="F62" s="6" t="s">
        <v>882</v>
      </c>
      <c r="G62" s="6" t="s">
        <v>48</v>
      </c>
      <c r="H62" s="7">
        <v>2453</v>
      </c>
      <c r="I62" s="7">
        <v>24795</v>
      </c>
      <c r="J62" s="7">
        <v>0</v>
      </c>
      <c r="K62" s="7">
        <v>2632.87</v>
      </c>
      <c r="L62" s="8">
        <v>0.0014</v>
      </c>
      <c r="M62" s="8">
        <v>0.0075</v>
      </c>
      <c r="N62" s="8">
        <v>0.0012</v>
      </c>
    </row>
    <row r="63" spans="2:14" ht="12.75">
      <c r="B63" s="6" t="s">
        <v>931</v>
      </c>
      <c r="C63" s="17" t="s">
        <v>932</v>
      </c>
      <c r="D63" s="6" t="s">
        <v>146</v>
      </c>
      <c r="E63" s="6"/>
      <c r="F63" s="6" t="s">
        <v>882</v>
      </c>
      <c r="G63" s="6" t="s">
        <v>43</v>
      </c>
      <c r="H63" s="7">
        <v>3585</v>
      </c>
      <c r="I63" s="7">
        <v>2648</v>
      </c>
      <c r="J63" s="7">
        <v>0</v>
      </c>
      <c r="K63" s="7">
        <v>333.59</v>
      </c>
      <c r="L63" s="8">
        <v>0.0001</v>
      </c>
      <c r="M63" s="8">
        <v>0.001</v>
      </c>
      <c r="N63" s="8">
        <v>0.0002</v>
      </c>
    </row>
    <row r="64" spans="2:14" ht="12.75">
      <c r="B64" s="6" t="s">
        <v>933</v>
      </c>
      <c r="C64" s="17" t="s">
        <v>934</v>
      </c>
      <c r="D64" s="6" t="s">
        <v>146</v>
      </c>
      <c r="E64" s="6"/>
      <c r="F64" s="6" t="s">
        <v>882</v>
      </c>
      <c r="G64" s="6" t="s">
        <v>43</v>
      </c>
      <c r="H64" s="7">
        <v>43857</v>
      </c>
      <c r="I64" s="7">
        <v>6741</v>
      </c>
      <c r="J64" s="7">
        <v>0</v>
      </c>
      <c r="K64" s="7">
        <v>10388.79</v>
      </c>
      <c r="L64" s="8">
        <v>0.0003</v>
      </c>
      <c r="M64" s="8">
        <v>0.0297</v>
      </c>
      <c r="N64" s="8">
        <v>0.0048</v>
      </c>
    </row>
    <row r="65" spans="2:14" ht="12.75">
      <c r="B65" s="6" t="s">
        <v>935</v>
      </c>
      <c r="C65" s="17" t="s">
        <v>936</v>
      </c>
      <c r="D65" s="6" t="s">
        <v>717</v>
      </c>
      <c r="E65" s="6"/>
      <c r="F65" s="6" t="s">
        <v>882</v>
      </c>
      <c r="G65" s="6" t="s">
        <v>43</v>
      </c>
      <c r="H65" s="7">
        <v>8800</v>
      </c>
      <c r="I65" s="7">
        <v>2929</v>
      </c>
      <c r="J65" s="7">
        <v>0</v>
      </c>
      <c r="K65" s="7">
        <v>905.74</v>
      </c>
      <c r="L65" s="8">
        <v>0.0005</v>
      </c>
      <c r="M65" s="8">
        <v>0.0026</v>
      </c>
      <c r="N65" s="8">
        <v>0.0004</v>
      </c>
    </row>
    <row r="66" spans="2:14" ht="12.75">
      <c r="B66" s="6" t="s">
        <v>937</v>
      </c>
      <c r="C66" s="17" t="s">
        <v>938</v>
      </c>
      <c r="D66" s="6" t="s">
        <v>717</v>
      </c>
      <c r="E66" s="6"/>
      <c r="F66" s="6" t="s">
        <v>882</v>
      </c>
      <c r="G66" s="6" t="s">
        <v>43</v>
      </c>
      <c r="H66" s="7">
        <v>5400</v>
      </c>
      <c r="I66" s="7">
        <v>4841</v>
      </c>
      <c r="J66" s="7">
        <v>0</v>
      </c>
      <c r="K66" s="7">
        <v>918.61</v>
      </c>
      <c r="L66" s="8">
        <v>0.0003</v>
      </c>
      <c r="M66" s="8">
        <v>0.0026</v>
      </c>
      <c r="N66" s="8">
        <v>0.0004</v>
      </c>
    </row>
    <row r="67" spans="2:14" ht="12.75">
      <c r="B67" s="6" t="s">
        <v>939</v>
      </c>
      <c r="C67" s="17" t="s">
        <v>940</v>
      </c>
      <c r="D67" s="6" t="s">
        <v>146</v>
      </c>
      <c r="E67" s="6"/>
      <c r="F67" s="6" t="s">
        <v>882</v>
      </c>
      <c r="G67" s="6" t="s">
        <v>43</v>
      </c>
      <c r="H67" s="7">
        <v>5565</v>
      </c>
      <c r="I67" s="7">
        <v>4218.03</v>
      </c>
      <c r="J67" s="7">
        <v>0</v>
      </c>
      <c r="K67" s="7">
        <v>824.85</v>
      </c>
      <c r="L67" s="8">
        <v>0.0006</v>
      </c>
      <c r="M67" s="8">
        <v>0.0024</v>
      </c>
      <c r="N67" s="8">
        <v>0.0004</v>
      </c>
    </row>
    <row r="68" spans="2:14" ht="12.75">
      <c r="B68" s="6" t="s">
        <v>941</v>
      </c>
      <c r="C68" s="17" t="s">
        <v>942</v>
      </c>
      <c r="D68" s="6" t="s">
        <v>146</v>
      </c>
      <c r="E68" s="6"/>
      <c r="F68" s="6" t="s">
        <v>882</v>
      </c>
      <c r="G68" s="6" t="s">
        <v>43</v>
      </c>
      <c r="H68" s="7">
        <v>6160</v>
      </c>
      <c r="I68" s="7">
        <v>1871</v>
      </c>
      <c r="J68" s="7">
        <v>0</v>
      </c>
      <c r="K68" s="7">
        <v>405</v>
      </c>
      <c r="L68" s="8">
        <v>0.0009</v>
      </c>
      <c r="M68" s="8">
        <v>0.0012</v>
      </c>
      <c r="N68" s="8">
        <v>0.0002</v>
      </c>
    </row>
    <row r="69" spans="2:14" ht="12.75">
      <c r="B69" s="6" t="s">
        <v>943</v>
      </c>
      <c r="C69" s="17" t="s">
        <v>944</v>
      </c>
      <c r="D69" s="6" t="s">
        <v>146</v>
      </c>
      <c r="E69" s="6"/>
      <c r="F69" s="6" t="s">
        <v>882</v>
      </c>
      <c r="G69" s="6" t="s">
        <v>43</v>
      </c>
      <c r="H69" s="7">
        <v>33430</v>
      </c>
      <c r="I69" s="7">
        <v>1048</v>
      </c>
      <c r="J69" s="7">
        <v>0</v>
      </c>
      <c r="K69" s="7">
        <v>1231.12</v>
      </c>
      <c r="L69" s="8">
        <v>0.0035</v>
      </c>
      <c r="M69" s="8">
        <v>0.0035</v>
      </c>
      <c r="N69" s="8">
        <v>0.0006</v>
      </c>
    </row>
    <row r="70" spans="2:14" ht="12.75">
      <c r="B70" s="6" t="s">
        <v>945</v>
      </c>
      <c r="C70" s="17" t="s">
        <v>946</v>
      </c>
      <c r="D70" s="6" t="s">
        <v>717</v>
      </c>
      <c r="E70" s="6"/>
      <c r="F70" s="6" t="s">
        <v>882</v>
      </c>
      <c r="G70" s="6" t="s">
        <v>43</v>
      </c>
      <c r="H70" s="7">
        <v>579</v>
      </c>
      <c r="I70" s="7">
        <v>10674</v>
      </c>
      <c r="J70" s="7">
        <v>0</v>
      </c>
      <c r="K70" s="7">
        <v>217.17</v>
      </c>
      <c r="L70" s="8">
        <v>0</v>
      </c>
      <c r="M70" s="8">
        <v>0.0006</v>
      </c>
      <c r="N70" s="8">
        <v>0.0001</v>
      </c>
    </row>
    <row r="71" spans="2:14" ht="12.75">
      <c r="B71" s="6" t="s">
        <v>947</v>
      </c>
      <c r="C71" s="17" t="s">
        <v>948</v>
      </c>
      <c r="D71" s="6" t="s">
        <v>146</v>
      </c>
      <c r="E71" s="6"/>
      <c r="F71" s="6" t="s">
        <v>882</v>
      </c>
      <c r="G71" s="6" t="s">
        <v>43</v>
      </c>
      <c r="H71" s="7">
        <v>15281</v>
      </c>
      <c r="I71" s="7">
        <v>4724</v>
      </c>
      <c r="J71" s="7">
        <v>0</v>
      </c>
      <c r="K71" s="7">
        <v>2536.67</v>
      </c>
      <c r="L71" s="8">
        <v>0.0001</v>
      </c>
      <c r="M71" s="8">
        <v>0.0072</v>
      </c>
      <c r="N71" s="8">
        <v>0.0012</v>
      </c>
    </row>
    <row r="72" spans="2:14" ht="12.75">
      <c r="B72" s="6" t="s">
        <v>949</v>
      </c>
      <c r="C72" s="17" t="s">
        <v>950</v>
      </c>
      <c r="D72" s="6" t="s">
        <v>146</v>
      </c>
      <c r="E72" s="6"/>
      <c r="F72" s="6" t="s">
        <v>882</v>
      </c>
      <c r="G72" s="6" t="s">
        <v>43</v>
      </c>
      <c r="H72" s="7">
        <v>11750</v>
      </c>
      <c r="I72" s="7">
        <v>5193</v>
      </c>
      <c r="J72" s="7">
        <v>0</v>
      </c>
      <c r="K72" s="7">
        <v>2144.16</v>
      </c>
      <c r="L72" s="8">
        <v>0</v>
      </c>
      <c r="M72" s="8">
        <v>0.0061</v>
      </c>
      <c r="N72" s="8">
        <v>0.001</v>
      </c>
    </row>
    <row r="73" spans="2:14" ht="12.75">
      <c r="B73" s="6" t="s">
        <v>951</v>
      </c>
      <c r="C73" s="17" t="s">
        <v>952</v>
      </c>
      <c r="D73" s="6" t="s">
        <v>717</v>
      </c>
      <c r="E73" s="6"/>
      <c r="F73" s="6" t="s">
        <v>882</v>
      </c>
      <c r="G73" s="6" t="s">
        <v>43</v>
      </c>
      <c r="H73" s="7">
        <v>7295</v>
      </c>
      <c r="I73" s="7">
        <v>7753</v>
      </c>
      <c r="J73" s="7">
        <v>0</v>
      </c>
      <c r="K73" s="7">
        <v>1987.45</v>
      </c>
      <c r="L73" s="8">
        <v>0.0002</v>
      </c>
      <c r="M73" s="8">
        <v>0.0057</v>
      </c>
      <c r="N73" s="8">
        <v>0.0009</v>
      </c>
    </row>
    <row r="74" spans="2:14" ht="12.75">
      <c r="B74" s="6" t="s">
        <v>953</v>
      </c>
      <c r="C74" s="17" t="s">
        <v>954</v>
      </c>
      <c r="D74" s="6" t="s">
        <v>146</v>
      </c>
      <c r="E74" s="6"/>
      <c r="F74" s="6" t="s">
        <v>882</v>
      </c>
      <c r="G74" s="6" t="s">
        <v>43</v>
      </c>
      <c r="H74" s="7">
        <v>29311</v>
      </c>
      <c r="I74" s="7">
        <v>3140</v>
      </c>
      <c r="J74" s="7">
        <v>0</v>
      </c>
      <c r="K74" s="7">
        <v>3234.16</v>
      </c>
      <c r="L74" s="8">
        <v>0.0018</v>
      </c>
      <c r="M74" s="8">
        <v>0.0092</v>
      </c>
      <c r="N74" s="8">
        <v>0.0015</v>
      </c>
    </row>
    <row r="75" spans="2:14" ht="12.75">
      <c r="B75" s="6" t="s">
        <v>955</v>
      </c>
      <c r="C75" s="17" t="s">
        <v>956</v>
      </c>
      <c r="D75" s="6" t="s">
        <v>146</v>
      </c>
      <c r="E75" s="6"/>
      <c r="F75" s="6" t="s">
        <v>882</v>
      </c>
      <c r="G75" s="6" t="s">
        <v>43</v>
      </c>
      <c r="H75" s="7">
        <v>7597</v>
      </c>
      <c r="I75" s="7">
        <v>5152</v>
      </c>
      <c r="J75" s="7">
        <v>0</v>
      </c>
      <c r="K75" s="7">
        <v>1375.37</v>
      </c>
      <c r="L75" s="8">
        <v>0.0003</v>
      </c>
      <c r="M75" s="8">
        <v>0.0039</v>
      </c>
      <c r="N75" s="8">
        <v>0.0006</v>
      </c>
    </row>
    <row r="76" spans="2:14" ht="12.75">
      <c r="B76" s="6" t="s">
        <v>957</v>
      </c>
      <c r="C76" s="17" t="s">
        <v>958</v>
      </c>
      <c r="D76" s="6" t="s">
        <v>146</v>
      </c>
      <c r="E76" s="6"/>
      <c r="F76" s="6" t="s">
        <v>882</v>
      </c>
      <c r="G76" s="6" t="s">
        <v>43</v>
      </c>
      <c r="H76" s="7">
        <v>6899</v>
      </c>
      <c r="I76" s="7">
        <v>4646</v>
      </c>
      <c r="J76" s="7">
        <v>0</v>
      </c>
      <c r="K76" s="7">
        <v>1126.33</v>
      </c>
      <c r="L76" s="8">
        <v>0.0001</v>
      </c>
      <c r="M76" s="8">
        <v>0.0032</v>
      </c>
      <c r="N76" s="8">
        <v>0.0005</v>
      </c>
    </row>
    <row r="77" spans="2:14" ht="12.75">
      <c r="B77" s="6" t="s">
        <v>959</v>
      </c>
      <c r="C77" s="17" t="s">
        <v>960</v>
      </c>
      <c r="D77" s="6" t="s">
        <v>146</v>
      </c>
      <c r="E77" s="6"/>
      <c r="F77" s="6" t="s">
        <v>882</v>
      </c>
      <c r="G77" s="6" t="s">
        <v>43</v>
      </c>
      <c r="H77" s="7">
        <v>314</v>
      </c>
      <c r="I77" s="7">
        <v>7545</v>
      </c>
      <c r="J77" s="7">
        <v>0</v>
      </c>
      <c r="K77" s="7">
        <v>83.25</v>
      </c>
      <c r="L77" s="8">
        <v>0</v>
      </c>
      <c r="M77" s="8">
        <v>0.0002</v>
      </c>
      <c r="N77" s="8">
        <v>0</v>
      </c>
    </row>
    <row r="78" spans="2:14" ht="12.75">
      <c r="B78" s="6" t="s">
        <v>961</v>
      </c>
      <c r="C78" s="17" t="s">
        <v>962</v>
      </c>
      <c r="D78" s="6" t="s">
        <v>146</v>
      </c>
      <c r="E78" s="6"/>
      <c r="F78" s="6" t="s">
        <v>882</v>
      </c>
      <c r="G78" s="6" t="s">
        <v>43</v>
      </c>
      <c r="H78" s="7">
        <v>20272</v>
      </c>
      <c r="I78" s="7">
        <v>3251</v>
      </c>
      <c r="J78" s="7">
        <v>0</v>
      </c>
      <c r="K78" s="7">
        <v>2315.88</v>
      </c>
      <c r="L78" s="8">
        <v>0.0004</v>
      </c>
      <c r="M78" s="8">
        <v>0.0066</v>
      </c>
      <c r="N78" s="8">
        <v>0.0011</v>
      </c>
    </row>
    <row r="79" spans="2:14" ht="12.75">
      <c r="B79" s="6" t="s">
        <v>963</v>
      </c>
      <c r="C79" s="17" t="s">
        <v>964</v>
      </c>
      <c r="D79" s="6" t="s">
        <v>146</v>
      </c>
      <c r="E79" s="6"/>
      <c r="F79" s="6" t="s">
        <v>882</v>
      </c>
      <c r="G79" s="6" t="s">
        <v>43</v>
      </c>
      <c r="H79" s="7">
        <v>10321</v>
      </c>
      <c r="I79" s="7">
        <v>15183</v>
      </c>
      <c r="J79" s="7">
        <v>0</v>
      </c>
      <c r="K79" s="7">
        <v>5506.57</v>
      </c>
      <c r="L79" s="8">
        <v>0</v>
      </c>
      <c r="M79" s="8">
        <v>0.0157</v>
      </c>
      <c r="N79" s="8">
        <v>0.0026</v>
      </c>
    </row>
    <row r="80" spans="2:14" ht="12.75">
      <c r="B80" s="6" t="s">
        <v>965</v>
      </c>
      <c r="C80" s="17" t="s">
        <v>966</v>
      </c>
      <c r="D80" s="6" t="s">
        <v>146</v>
      </c>
      <c r="E80" s="6"/>
      <c r="F80" s="6" t="s">
        <v>882</v>
      </c>
      <c r="G80" s="6" t="s">
        <v>43</v>
      </c>
      <c r="H80" s="7">
        <v>5183</v>
      </c>
      <c r="I80" s="7">
        <v>19796</v>
      </c>
      <c r="J80" s="7">
        <v>0</v>
      </c>
      <c r="K80" s="7">
        <v>3605.46</v>
      </c>
      <c r="L80" s="8">
        <v>0.001</v>
      </c>
      <c r="M80" s="8">
        <v>0.0103</v>
      </c>
      <c r="N80" s="8">
        <v>0.0017</v>
      </c>
    </row>
    <row r="81" spans="2:14" ht="12.75">
      <c r="B81" s="6" t="s">
        <v>967</v>
      </c>
      <c r="C81" s="17" t="s">
        <v>968</v>
      </c>
      <c r="D81" s="6" t="s">
        <v>146</v>
      </c>
      <c r="E81" s="6"/>
      <c r="F81" s="6" t="s">
        <v>882</v>
      </c>
      <c r="G81" s="6" t="s">
        <v>43</v>
      </c>
      <c r="H81" s="7">
        <v>28640</v>
      </c>
      <c r="I81" s="7">
        <v>3949</v>
      </c>
      <c r="J81" s="7">
        <v>0</v>
      </c>
      <c r="K81" s="7">
        <v>3974.31</v>
      </c>
      <c r="L81" s="8">
        <v>0.0004</v>
      </c>
      <c r="M81" s="8">
        <v>0.0114</v>
      </c>
      <c r="N81" s="8">
        <v>0.0019</v>
      </c>
    </row>
    <row r="82" spans="2:14" ht="12.75">
      <c r="B82" s="6" t="s">
        <v>969</v>
      </c>
      <c r="C82" s="17" t="s">
        <v>970</v>
      </c>
      <c r="D82" s="6" t="s">
        <v>146</v>
      </c>
      <c r="E82" s="6"/>
      <c r="F82" s="6" t="s">
        <v>882</v>
      </c>
      <c r="G82" s="6" t="s">
        <v>43</v>
      </c>
      <c r="H82" s="7">
        <v>3120</v>
      </c>
      <c r="I82" s="7">
        <v>3242</v>
      </c>
      <c r="J82" s="7">
        <v>0</v>
      </c>
      <c r="K82" s="7">
        <v>355.44</v>
      </c>
      <c r="L82" s="8">
        <v>0.0004</v>
      </c>
      <c r="M82" s="8">
        <v>0.001</v>
      </c>
      <c r="N82" s="8">
        <v>0.0002</v>
      </c>
    </row>
    <row r="83" spans="2:14" ht="12.75">
      <c r="B83" s="6" t="s">
        <v>971</v>
      </c>
      <c r="C83" s="17" t="s">
        <v>972</v>
      </c>
      <c r="D83" s="6" t="s">
        <v>795</v>
      </c>
      <c r="E83" s="6"/>
      <c r="F83" s="6" t="s">
        <v>882</v>
      </c>
      <c r="G83" s="6" t="s">
        <v>46</v>
      </c>
      <c r="H83" s="7">
        <v>7626</v>
      </c>
      <c r="I83" s="7">
        <v>11156</v>
      </c>
      <c r="J83" s="7">
        <v>0</v>
      </c>
      <c r="K83" s="7">
        <v>3126.1</v>
      </c>
      <c r="L83" s="8">
        <v>0.0008</v>
      </c>
      <c r="M83" s="8">
        <v>0.0089</v>
      </c>
      <c r="N83" s="8">
        <v>0.0015</v>
      </c>
    </row>
    <row r="84" spans="2:14" ht="12.75">
      <c r="B84" s="6" t="s">
        <v>973</v>
      </c>
      <c r="C84" s="17" t="s">
        <v>974</v>
      </c>
      <c r="D84" s="6" t="s">
        <v>443</v>
      </c>
      <c r="E84" s="6"/>
      <c r="F84" s="6" t="s">
        <v>882</v>
      </c>
      <c r="G84" s="6" t="s">
        <v>48</v>
      </c>
      <c r="H84" s="7">
        <v>9300</v>
      </c>
      <c r="I84" s="7">
        <v>1965.2</v>
      </c>
      <c r="J84" s="7">
        <v>0</v>
      </c>
      <c r="K84" s="7">
        <v>791.15</v>
      </c>
      <c r="L84" s="8">
        <v>0.0003</v>
      </c>
      <c r="M84" s="8">
        <v>0.0023</v>
      </c>
      <c r="N84" s="8">
        <v>0.0004</v>
      </c>
    </row>
    <row r="85" spans="2:14" ht="12.75">
      <c r="B85" s="6" t="s">
        <v>975</v>
      </c>
      <c r="C85" s="17" t="s">
        <v>976</v>
      </c>
      <c r="D85" s="6" t="s">
        <v>146</v>
      </c>
      <c r="E85" s="6"/>
      <c r="F85" s="6" t="s">
        <v>882</v>
      </c>
      <c r="G85" s="6" t="s">
        <v>43</v>
      </c>
      <c r="H85" s="7">
        <v>1585</v>
      </c>
      <c r="I85" s="7">
        <v>15833</v>
      </c>
      <c r="J85" s="7">
        <v>0</v>
      </c>
      <c r="K85" s="7">
        <v>881.85</v>
      </c>
      <c r="L85" s="8">
        <v>0.0002</v>
      </c>
      <c r="M85" s="8">
        <v>0.0025</v>
      </c>
      <c r="N85" s="8">
        <v>0.0004</v>
      </c>
    </row>
    <row r="86" spans="2:14" ht="12.75">
      <c r="B86" s="6" t="s">
        <v>977</v>
      </c>
      <c r="C86" s="17" t="s">
        <v>978</v>
      </c>
      <c r="D86" s="6" t="s">
        <v>146</v>
      </c>
      <c r="E86" s="6"/>
      <c r="F86" s="6" t="s">
        <v>882</v>
      </c>
      <c r="G86" s="6" t="s">
        <v>43</v>
      </c>
      <c r="H86" s="7">
        <v>17800</v>
      </c>
      <c r="I86" s="7">
        <v>3757</v>
      </c>
      <c r="J86" s="7">
        <v>0</v>
      </c>
      <c r="K86" s="7">
        <v>2349.97</v>
      </c>
      <c r="L86" s="8">
        <v>0.0006</v>
      </c>
      <c r="M86" s="8">
        <v>0.0067</v>
      </c>
      <c r="N86" s="8">
        <v>0.0011</v>
      </c>
    </row>
    <row r="87" spans="2:14" ht="12.75">
      <c r="B87" s="6" t="s">
        <v>979</v>
      </c>
      <c r="C87" s="17" t="s">
        <v>980</v>
      </c>
      <c r="D87" s="6" t="s">
        <v>146</v>
      </c>
      <c r="E87" s="6"/>
      <c r="F87" s="6" t="s">
        <v>882</v>
      </c>
      <c r="G87" s="6" t="s">
        <v>43</v>
      </c>
      <c r="H87" s="7">
        <v>12563</v>
      </c>
      <c r="I87" s="7">
        <v>2202</v>
      </c>
      <c r="J87" s="7">
        <v>0</v>
      </c>
      <c r="K87" s="7">
        <v>972.1</v>
      </c>
      <c r="L87" s="8">
        <v>0.0002</v>
      </c>
      <c r="M87" s="8">
        <v>0.0028</v>
      </c>
      <c r="N87" s="8">
        <v>0.0005</v>
      </c>
    </row>
    <row r="88" spans="2:14" ht="12.75">
      <c r="B88" s="6" t="s">
        <v>981</v>
      </c>
      <c r="C88" s="17" t="s">
        <v>982</v>
      </c>
      <c r="D88" s="6" t="s">
        <v>717</v>
      </c>
      <c r="E88" s="6"/>
      <c r="F88" s="6" t="s">
        <v>882</v>
      </c>
      <c r="G88" s="6" t="s">
        <v>43</v>
      </c>
      <c r="H88" s="7">
        <v>4393</v>
      </c>
      <c r="I88" s="7">
        <v>6857</v>
      </c>
      <c r="J88" s="7">
        <v>0</v>
      </c>
      <c r="K88" s="7">
        <v>1058.52</v>
      </c>
      <c r="L88" s="8">
        <v>0.0001</v>
      </c>
      <c r="M88" s="8">
        <v>0.003</v>
      </c>
      <c r="N88" s="8">
        <v>0.0005</v>
      </c>
    </row>
    <row r="89" spans="2:14" ht="12.75">
      <c r="B89" s="6" t="s">
        <v>983</v>
      </c>
      <c r="C89" s="17" t="s">
        <v>984</v>
      </c>
      <c r="D89" s="6" t="s">
        <v>146</v>
      </c>
      <c r="E89" s="6"/>
      <c r="F89" s="6" t="s">
        <v>882</v>
      </c>
      <c r="G89" s="6" t="s">
        <v>43</v>
      </c>
      <c r="H89" s="7">
        <v>3115</v>
      </c>
      <c r="I89" s="7">
        <v>8037</v>
      </c>
      <c r="J89" s="7">
        <v>0</v>
      </c>
      <c r="K89" s="7">
        <v>879.74</v>
      </c>
      <c r="L89" s="8">
        <v>0.0001</v>
      </c>
      <c r="M89" s="8">
        <v>0.0025</v>
      </c>
      <c r="N89" s="8">
        <v>0.0004</v>
      </c>
    </row>
    <row r="90" spans="2:14" ht="12.75">
      <c r="B90" s="6" t="s">
        <v>985</v>
      </c>
      <c r="C90" s="17" t="s">
        <v>986</v>
      </c>
      <c r="D90" s="6" t="s">
        <v>146</v>
      </c>
      <c r="E90" s="6"/>
      <c r="F90" s="6" t="s">
        <v>882</v>
      </c>
      <c r="G90" s="6" t="s">
        <v>43</v>
      </c>
      <c r="H90" s="7">
        <v>373</v>
      </c>
      <c r="I90" s="7">
        <v>4828</v>
      </c>
      <c r="J90" s="7">
        <v>0</v>
      </c>
      <c r="K90" s="7">
        <v>63.28</v>
      </c>
      <c r="L90" s="8">
        <v>0</v>
      </c>
      <c r="M90" s="8">
        <v>0.0002</v>
      </c>
      <c r="N90" s="8">
        <v>0</v>
      </c>
    </row>
    <row r="91" spans="2:14" ht="12.75">
      <c r="B91" s="6" t="s">
        <v>987</v>
      </c>
      <c r="C91" s="17" t="s">
        <v>988</v>
      </c>
      <c r="D91" s="6" t="s">
        <v>146</v>
      </c>
      <c r="E91" s="6"/>
      <c r="F91" s="6" t="s">
        <v>882</v>
      </c>
      <c r="G91" s="6" t="s">
        <v>43</v>
      </c>
      <c r="H91" s="7">
        <v>9680</v>
      </c>
      <c r="I91" s="7">
        <v>4335</v>
      </c>
      <c r="J91" s="7">
        <v>0</v>
      </c>
      <c r="K91" s="7">
        <v>1474.57</v>
      </c>
      <c r="L91" s="8">
        <v>0</v>
      </c>
      <c r="M91" s="8">
        <v>0.0042</v>
      </c>
      <c r="N91" s="8">
        <v>0.0007</v>
      </c>
    </row>
    <row r="92" spans="2:14" ht="12.75">
      <c r="B92" s="6" t="s">
        <v>989</v>
      </c>
      <c r="C92" s="17" t="s">
        <v>990</v>
      </c>
      <c r="D92" s="6" t="s">
        <v>154</v>
      </c>
      <c r="E92" s="6"/>
      <c r="F92" s="6" t="s">
        <v>882</v>
      </c>
      <c r="G92" s="6" t="s">
        <v>43</v>
      </c>
      <c r="H92" s="7">
        <v>10205</v>
      </c>
      <c r="I92" s="7">
        <v>3413</v>
      </c>
      <c r="J92" s="7">
        <v>0</v>
      </c>
      <c r="K92" s="7">
        <v>1223.91</v>
      </c>
      <c r="L92" s="8">
        <v>0.0001</v>
      </c>
      <c r="M92" s="8">
        <v>0.0035</v>
      </c>
      <c r="N92" s="8">
        <v>0.0006</v>
      </c>
    </row>
    <row r="93" spans="2:14" ht="12.75">
      <c r="B93" s="6" t="s">
        <v>991</v>
      </c>
      <c r="C93" s="17" t="s">
        <v>992</v>
      </c>
      <c r="D93" s="6" t="s">
        <v>717</v>
      </c>
      <c r="E93" s="6"/>
      <c r="F93" s="6" t="s">
        <v>882</v>
      </c>
      <c r="G93" s="6" t="s">
        <v>43</v>
      </c>
      <c r="H93" s="7">
        <v>5300</v>
      </c>
      <c r="I93" s="7">
        <v>18005</v>
      </c>
      <c r="J93" s="7">
        <v>0</v>
      </c>
      <c r="K93" s="7">
        <v>3353.29</v>
      </c>
      <c r="L93" s="8">
        <v>0.0006</v>
      </c>
      <c r="M93" s="8">
        <v>0.0096</v>
      </c>
      <c r="N93" s="8">
        <v>0.0016</v>
      </c>
    </row>
    <row r="94" spans="2:14" ht="12.75">
      <c r="B94" s="6" t="s">
        <v>993</v>
      </c>
      <c r="C94" s="17" t="s">
        <v>994</v>
      </c>
      <c r="D94" s="6" t="s">
        <v>146</v>
      </c>
      <c r="E94" s="6"/>
      <c r="F94" s="6" t="s">
        <v>882</v>
      </c>
      <c r="G94" s="6" t="s">
        <v>43</v>
      </c>
      <c r="H94" s="7">
        <v>3042</v>
      </c>
      <c r="I94" s="7">
        <v>18702.5</v>
      </c>
      <c r="J94" s="7">
        <v>0</v>
      </c>
      <c r="K94" s="7">
        <v>1999.22</v>
      </c>
      <c r="L94" s="8">
        <v>0.0004</v>
      </c>
      <c r="M94" s="8">
        <v>0.0057</v>
      </c>
      <c r="N94" s="8">
        <v>0.0009</v>
      </c>
    </row>
    <row r="95" spans="2:14" ht="12.75">
      <c r="B95" s="6" t="s">
        <v>995</v>
      </c>
      <c r="C95" s="17" t="s">
        <v>996</v>
      </c>
      <c r="D95" s="6" t="s">
        <v>146</v>
      </c>
      <c r="E95" s="6"/>
      <c r="F95" s="6" t="s">
        <v>882</v>
      </c>
      <c r="G95" s="6" t="s">
        <v>43</v>
      </c>
      <c r="H95" s="7">
        <v>9567</v>
      </c>
      <c r="I95" s="7">
        <v>6543</v>
      </c>
      <c r="J95" s="7">
        <v>0</v>
      </c>
      <c r="K95" s="7">
        <v>2199.65</v>
      </c>
      <c r="L95" s="8">
        <v>0.0026</v>
      </c>
      <c r="M95" s="8">
        <v>0.0063</v>
      </c>
      <c r="N95" s="8">
        <v>0.001</v>
      </c>
    </row>
    <row r="96" spans="2:14" ht="12.75">
      <c r="B96" s="6" t="s">
        <v>997</v>
      </c>
      <c r="C96" s="17" t="s">
        <v>998</v>
      </c>
      <c r="D96" s="6" t="s">
        <v>717</v>
      </c>
      <c r="E96" s="6"/>
      <c r="F96" s="6" t="s">
        <v>882</v>
      </c>
      <c r="G96" s="6" t="s">
        <v>43</v>
      </c>
      <c r="H96" s="7">
        <v>9613</v>
      </c>
      <c r="I96" s="7">
        <v>6143</v>
      </c>
      <c r="J96" s="7">
        <v>0</v>
      </c>
      <c r="K96" s="7">
        <v>2075.11</v>
      </c>
      <c r="L96" s="8">
        <v>0.0005</v>
      </c>
      <c r="M96" s="8">
        <v>0.0059</v>
      </c>
      <c r="N96" s="8">
        <v>0.001</v>
      </c>
    </row>
    <row r="97" spans="2:14" ht="12.75">
      <c r="B97" s="6" t="s">
        <v>999</v>
      </c>
      <c r="C97" s="17" t="s">
        <v>1000</v>
      </c>
      <c r="D97" s="6" t="s">
        <v>146</v>
      </c>
      <c r="E97" s="6"/>
      <c r="F97" s="6" t="s">
        <v>882</v>
      </c>
      <c r="G97" s="6" t="s">
        <v>43</v>
      </c>
      <c r="H97" s="7">
        <v>4525</v>
      </c>
      <c r="I97" s="7">
        <v>10428</v>
      </c>
      <c r="J97" s="7">
        <v>0</v>
      </c>
      <c r="K97" s="7">
        <v>1658.14</v>
      </c>
      <c r="L97" s="8">
        <v>0.0005</v>
      </c>
      <c r="M97" s="8">
        <v>0.0047</v>
      </c>
      <c r="N97" s="8">
        <v>0.0008</v>
      </c>
    </row>
    <row r="98" spans="2:14" ht="12.75">
      <c r="B98" s="6" t="s">
        <v>1001</v>
      </c>
      <c r="C98" s="17" t="s">
        <v>1002</v>
      </c>
      <c r="D98" s="6" t="s">
        <v>146</v>
      </c>
      <c r="E98" s="6"/>
      <c r="F98" s="6" t="s">
        <v>882</v>
      </c>
      <c r="G98" s="6" t="s">
        <v>43</v>
      </c>
      <c r="H98" s="7">
        <v>7352</v>
      </c>
      <c r="I98" s="7">
        <v>16013</v>
      </c>
      <c r="J98" s="7">
        <v>5.36</v>
      </c>
      <c r="K98" s="7">
        <v>4142.31</v>
      </c>
      <c r="L98" s="8">
        <v>0</v>
      </c>
      <c r="M98" s="8">
        <v>0.0118</v>
      </c>
      <c r="N98" s="8">
        <v>0.0019</v>
      </c>
    </row>
    <row r="99" spans="2:14" ht="12.75">
      <c r="B99" s="6" t="s">
        <v>1003</v>
      </c>
      <c r="C99" s="17" t="s">
        <v>1004</v>
      </c>
      <c r="D99" s="6" t="s">
        <v>717</v>
      </c>
      <c r="E99" s="6"/>
      <c r="F99" s="6" t="s">
        <v>882</v>
      </c>
      <c r="G99" s="6" t="s">
        <v>43</v>
      </c>
      <c r="H99" s="7">
        <v>5900</v>
      </c>
      <c r="I99" s="7">
        <v>4182</v>
      </c>
      <c r="J99" s="7">
        <v>0</v>
      </c>
      <c r="K99" s="7">
        <v>867.04</v>
      </c>
      <c r="L99" s="8">
        <v>0.0001</v>
      </c>
      <c r="M99" s="8">
        <v>0.0025</v>
      </c>
      <c r="N99" s="8">
        <v>0.0004</v>
      </c>
    </row>
    <row r="100" spans="2:14" ht="12.75">
      <c r="B100" s="6" t="s">
        <v>1005</v>
      </c>
      <c r="C100" s="17" t="s">
        <v>1006</v>
      </c>
      <c r="D100" s="6" t="s">
        <v>146</v>
      </c>
      <c r="E100" s="6"/>
      <c r="F100" s="6" t="s">
        <v>882</v>
      </c>
      <c r="G100" s="6" t="s">
        <v>43</v>
      </c>
      <c r="H100" s="7">
        <v>14054.51</v>
      </c>
      <c r="I100" s="7">
        <v>3108</v>
      </c>
      <c r="J100" s="7">
        <v>0</v>
      </c>
      <c r="K100" s="7">
        <v>1534.96</v>
      </c>
      <c r="L100" s="8">
        <v>0.0001</v>
      </c>
      <c r="M100" s="8">
        <v>0.0044</v>
      </c>
      <c r="N100" s="8">
        <v>0.0007</v>
      </c>
    </row>
    <row r="101" spans="2:14" ht="12.75">
      <c r="B101" s="6" t="s">
        <v>1007</v>
      </c>
      <c r="C101" s="17" t="s">
        <v>1008</v>
      </c>
      <c r="D101" s="6" t="s">
        <v>146</v>
      </c>
      <c r="E101" s="6"/>
      <c r="F101" s="6" t="s">
        <v>882</v>
      </c>
      <c r="G101" s="6" t="s">
        <v>43</v>
      </c>
      <c r="H101" s="7">
        <v>3141</v>
      </c>
      <c r="I101" s="7">
        <v>24140</v>
      </c>
      <c r="J101" s="7">
        <v>3.76</v>
      </c>
      <c r="K101" s="7">
        <v>2668.2</v>
      </c>
      <c r="L101" s="8">
        <v>0</v>
      </c>
      <c r="M101" s="8">
        <v>0.0076</v>
      </c>
      <c r="N101" s="8">
        <v>0.0012</v>
      </c>
    </row>
    <row r="102" spans="2:14" ht="12.75">
      <c r="B102" s="6" t="s">
        <v>1009</v>
      </c>
      <c r="C102" s="17" t="s">
        <v>1010</v>
      </c>
      <c r="D102" s="6" t="s">
        <v>146</v>
      </c>
      <c r="E102" s="6"/>
      <c r="F102" s="6" t="s">
        <v>882</v>
      </c>
      <c r="G102" s="6" t="s">
        <v>43</v>
      </c>
      <c r="H102" s="7">
        <v>22148</v>
      </c>
      <c r="I102" s="7">
        <v>26315</v>
      </c>
      <c r="J102" s="7">
        <v>64.02</v>
      </c>
      <c r="K102" s="7">
        <v>20544.48</v>
      </c>
      <c r="L102" s="8">
        <v>0</v>
      </c>
      <c r="M102" s="8">
        <v>0.0587</v>
      </c>
      <c r="N102" s="8">
        <v>0.0096</v>
      </c>
    </row>
    <row r="103" spans="2:14" ht="12.75">
      <c r="B103" s="6" t="s">
        <v>1011</v>
      </c>
      <c r="C103" s="17" t="s">
        <v>1012</v>
      </c>
      <c r="D103" s="6" t="s">
        <v>146</v>
      </c>
      <c r="E103" s="6"/>
      <c r="F103" s="6" t="s">
        <v>882</v>
      </c>
      <c r="G103" s="6" t="s">
        <v>43</v>
      </c>
      <c r="H103" s="7">
        <v>6573</v>
      </c>
      <c r="I103" s="7">
        <v>4789</v>
      </c>
      <c r="J103" s="7">
        <v>0</v>
      </c>
      <c r="K103" s="7">
        <v>1106.14</v>
      </c>
      <c r="L103" s="8">
        <v>0.0001</v>
      </c>
      <c r="M103" s="8">
        <v>0.0032</v>
      </c>
      <c r="N103" s="8">
        <v>0.0005</v>
      </c>
    </row>
    <row r="104" spans="2:14" ht="12.75">
      <c r="B104" s="6" t="s">
        <v>1013</v>
      </c>
      <c r="C104" s="17" t="s">
        <v>1014</v>
      </c>
      <c r="D104" s="6" t="s">
        <v>146</v>
      </c>
      <c r="E104" s="6"/>
      <c r="F104" s="6" t="s">
        <v>882</v>
      </c>
      <c r="G104" s="6" t="s">
        <v>43</v>
      </c>
      <c r="H104" s="7">
        <v>4960</v>
      </c>
      <c r="I104" s="7">
        <v>8773</v>
      </c>
      <c r="J104" s="7">
        <v>0</v>
      </c>
      <c r="K104" s="7">
        <v>1529.08</v>
      </c>
      <c r="L104" s="8">
        <v>0.0001</v>
      </c>
      <c r="M104" s="8">
        <v>0.0044</v>
      </c>
      <c r="N104" s="8">
        <v>0.0007</v>
      </c>
    </row>
    <row r="105" spans="2:14" ht="12.75">
      <c r="B105" s="6" t="s">
        <v>1015</v>
      </c>
      <c r="C105" s="17" t="s">
        <v>1016</v>
      </c>
      <c r="D105" s="6" t="s">
        <v>146</v>
      </c>
      <c r="E105" s="6"/>
      <c r="F105" s="6" t="s">
        <v>882</v>
      </c>
      <c r="G105" s="6" t="s">
        <v>43</v>
      </c>
      <c r="H105" s="7">
        <v>8333</v>
      </c>
      <c r="I105" s="7">
        <v>11069</v>
      </c>
      <c r="J105" s="7">
        <v>0</v>
      </c>
      <c r="K105" s="7">
        <v>3241.24</v>
      </c>
      <c r="L105" s="8">
        <v>0.0007</v>
      </c>
      <c r="M105" s="8">
        <v>0.0093</v>
      </c>
      <c r="N105" s="8">
        <v>0.0015</v>
      </c>
    </row>
    <row r="106" spans="2:14" ht="12.75">
      <c r="B106" s="6" t="s">
        <v>1017</v>
      </c>
      <c r="C106" s="17" t="s">
        <v>1018</v>
      </c>
      <c r="D106" s="6" t="s">
        <v>146</v>
      </c>
      <c r="E106" s="6"/>
      <c r="F106" s="6" t="s">
        <v>882</v>
      </c>
      <c r="G106" s="6" t="s">
        <v>43</v>
      </c>
      <c r="H106" s="7">
        <v>310</v>
      </c>
      <c r="I106" s="7">
        <v>4079</v>
      </c>
      <c r="J106" s="7">
        <v>0</v>
      </c>
      <c r="K106" s="7">
        <v>44.43</v>
      </c>
      <c r="L106" s="8">
        <v>0</v>
      </c>
      <c r="M106" s="8">
        <v>0.0001</v>
      </c>
      <c r="N106" s="8">
        <v>0</v>
      </c>
    </row>
    <row r="107" spans="2:14" ht="12.75">
      <c r="B107" s="6" t="s">
        <v>1019</v>
      </c>
      <c r="C107" s="17" t="s">
        <v>1020</v>
      </c>
      <c r="D107" s="6" t="s">
        <v>146</v>
      </c>
      <c r="E107" s="6"/>
      <c r="F107" s="6" t="s">
        <v>882</v>
      </c>
      <c r="G107" s="6" t="s">
        <v>43</v>
      </c>
      <c r="H107" s="7">
        <v>18366</v>
      </c>
      <c r="I107" s="7">
        <v>3102</v>
      </c>
      <c r="J107" s="7">
        <v>0</v>
      </c>
      <c r="K107" s="7">
        <v>2001.97</v>
      </c>
      <c r="L107" s="8">
        <v>0.004</v>
      </c>
      <c r="M107" s="8">
        <v>0.0057</v>
      </c>
      <c r="N107" s="8">
        <v>0.0009</v>
      </c>
    </row>
    <row r="108" spans="2:14" ht="12.75">
      <c r="B108" s="6" t="s">
        <v>1021</v>
      </c>
      <c r="C108" s="17" t="s">
        <v>1022</v>
      </c>
      <c r="D108" s="6" t="s">
        <v>146</v>
      </c>
      <c r="E108" s="6"/>
      <c r="F108" s="6" t="s">
        <v>882</v>
      </c>
      <c r="G108" s="6" t="s">
        <v>43</v>
      </c>
      <c r="H108" s="7">
        <v>107</v>
      </c>
      <c r="I108" s="7">
        <v>4187</v>
      </c>
      <c r="J108" s="7">
        <v>0</v>
      </c>
      <c r="K108" s="7">
        <v>15.74</v>
      </c>
      <c r="L108" s="8">
        <v>0</v>
      </c>
      <c r="M108" s="8">
        <v>0</v>
      </c>
      <c r="N108" s="8">
        <v>0</v>
      </c>
    </row>
    <row r="109" spans="2:14" ht="12.75">
      <c r="B109" s="6" t="s">
        <v>1023</v>
      </c>
      <c r="C109" s="17" t="s">
        <v>1024</v>
      </c>
      <c r="D109" s="6" t="s">
        <v>146</v>
      </c>
      <c r="E109" s="6"/>
      <c r="F109" s="6" t="s">
        <v>882</v>
      </c>
      <c r="G109" s="6" t="s">
        <v>43</v>
      </c>
      <c r="H109" s="7">
        <v>9044</v>
      </c>
      <c r="I109" s="7">
        <v>6039</v>
      </c>
      <c r="J109" s="7">
        <v>0</v>
      </c>
      <c r="K109" s="7">
        <v>1919.23</v>
      </c>
      <c r="L109" s="8">
        <v>0.0002</v>
      </c>
      <c r="M109" s="8">
        <v>0.0055</v>
      </c>
      <c r="N109" s="8">
        <v>0.0009</v>
      </c>
    </row>
    <row r="110" spans="2:14" ht="12.75">
      <c r="B110" s="6" t="s">
        <v>1025</v>
      </c>
      <c r="C110" s="17" t="s">
        <v>1026</v>
      </c>
      <c r="D110" s="6" t="s">
        <v>146</v>
      </c>
      <c r="E110" s="6"/>
      <c r="F110" s="6" t="s">
        <v>882</v>
      </c>
      <c r="G110" s="6" t="s">
        <v>43</v>
      </c>
      <c r="H110" s="7">
        <v>8650</v>
      </c>
      <c r="I110" s="7">
        <v>4698</v>
      </c>
      <c r="J110" s="7">
        <v>0</v>
      </c>
      <c r="K110" s="7">
        <v>1428.01</v>
      </c>
      <c r="L110" s="8">
        <v>0</v>
      </c>
      <c r="M110" s="8">
        <v>0.0041</v>
      </c>
      <c r="N110" s="8">
        <v>0.0007</v>
      </c>
    </row>
    <row r="111" spans="2:14" ht="12.75">
      <c r="B111" s="6" t="s">
        <v>1027</v>
      </c>
      <c r="C111" s="17" t="s">
        <v>1028</v>
      </c>
      <c r="D111" s="6" t="s">
        <v>146</v>
      </c>
      <c r="E111" s="6"/>
      <c r="F111" s="6" t="s">
        <v>882</v>
      </c>
      <c r="G111" s="6" t="s">
        <v>43</v>
      </c>
      <c r="H111" s="7">
        <v>3567</v>
      </c>
      <c r="I111" s="7">
        <v>15353</v>
      </c>
      <c r="J111" s="7">
        <v>0</v>
      </c>
      <c r="K111" s="7">
        <v>1924.41</v>
      </c>
      <c r="L111" s="8">
        <v>0.0001</v>
      </c>
      <c r="M111" s="8">
        <v>0.0055</v>
      </c>
      <c r="N111" s="8">
        <v>0.0009</v>
      </c>
    </row>
    <row r="112" spans="2:14" ht="12.75">
      <c r="B112" s="6" t="s">
        <v>1029</v>
      </c>
      <c r="C112" s="17" t="s">
        <v>1030</v>
      </c>
      <c r="D112" s="6" t="s">
        <v>146</v>
      </c>
      <c r="E112" s="6"/>
      <c r="F112" s="6" t="s">
        <v>882</v>
      </c>
      <c r="G112" s="6" t="s">
        <v>43</v>
      </c>
      <c r="H112" s="7">
        <v>12106</v>
      </c>
      <c r="I112" s="7">
        <v>17100</v>
      </c>
      <c r="J112" s="7">
        <v>0</v>
      </c>
      <c r="K112" s="7">
        <v>7274.42</v>
      </c>
      <c r="L112" s="8">
        <v>0.0002</v>
      </c>
      <c r="M112" s="8">
        <v>0.0208</v>
      </c>
      <c r="N112" s="8">
        <v>0.0034</v>
      </c>
    </row>
    <row r="113" spans="2:14" ht="12.75">
      <c r="B113" s="6" t="s">
        <v>1031</v>
      </c>
      <c r="C113" s="17" t="s">
        <v>1032</v>
      </c>
      <c r="D113" s="6" t="s">
        <v>146</v>
      </c>
      <c r="E113" s="6"/>
      <c r="F113" s="6" t="s">
        <v>882</v>
      </c>
      <c r="G113" s="6" t="s">
        <v>43</v>
      </c>
      <c r="H113" s="7">
        <v>17976</v>
      </c>
      <c r="I113" s="7">
        <v>24208</v>
      </c>
      <c r="J113" s="7">
        <v>0</v>
      </c>
      <c r="K113" s="7">
        <v>15291.63</v>
      </c>
      <c r="L113" s="8">
        <v>0.0001</v>
      </c>
      <c r="M113" s="8">
        <v>0.0437</v>
      </c>
      <c r="N113" s="8">
        <v>0.0071</v>
      </c>
    </row>
    <row r="114" spans="2:14" ht="12.75">
      <c r="B114" s="6" t="s">
        <v>1033</v>
      </c>
      <c r="C114" s="17" t="s">
        <v>1034</v>
      </c>
      <c r="D114" s="6" t="s">
        <v>146</v>
      </c>
      <c r="E114" s="6"/>
      <c r="F114" s="6" t="s">
        <v>882</v>
      </c>
      <c r="G114" s="6" t="s">
        <v>43</v>
      </c>
      <c r="H114" s="7">
        <v>1052</v>
      </c>
      <c r="I114" s="7">
        <v>5815</v>
      </c>
      <c r="J114" s="7">
        <v>0</v>
      </c>
      <c r="K114" s="7">
        <v>214.96</v>
      </c>
      <c r="L114" s="8">
        <v>0</v>
      </c>
      <c r="M114" s="8">
        <v>0.0006</v>
      </c>
      <c r="N114" s="8">
        <v>0.0001</v>
      </c>
    </row>
    <row r="115" spans="2:14" ht="12.75">
      <c r="B115" s="6" t="s">
        <v>1035</v>
      </c>
      <c r="C115" s="17" t="s">
        <v>1036</v>
      </c>
      <c r="D115" s="6" t="s">
        <v>146</v>
      </c>
      <c r="E115" s="6"/>
      <c r="F115" s="6" t="s">
        <v>882</v>
      </c>
      <c r="G115" s="6" t="s">
        <v>43</v>
      </c>
      <c r="H115" s="7">
        <v>93</v>
      </c>
      <c r="I115" s="7">
        <v>5404</v>
      </c>
      <c r="J115" s="7">
        <v>0</v>
      </c>
      <c r="K115" s="7">
        <v>17.66</v>
      </c>
      <c r="L115" s="8">
        <v>0</v>
      </c>
      <c r="M115" s="8">
        <v>0.0001</v>
      </c>
      <c r="N115" s="8">
        <v>0</v>
      </c>
    </row>
    <row r="116" spans="2:14" ht="12.75">
      <c r="B116" s="6" t="s">
        <v>1037</v>
      </c>
      <c r="C116" s="17" t="s">
        <v>1038</v>
      </c>
      <c r="D116" s="6" t="s">
        <v>146</v>
      </c>
      <c r="E116" s="6"/>
      <c r="F116" s="6" t="s">
        <v>882</v>
      </c>
      <c r="G116" s="6" t="s">
        <v>43</v>
      </c>
      <c r="H116" s="7">
        <v>8748</v>
      </c>
      <c r="I116" s="7">
        <v>6272</v>
      </c>
      <c r="J116" s="7">
        <v>0</v>
      </c>
      <c r="K116" s="7">
        <v>1928.04</v>
      </c>
      <c r="L116" s="8">
        <v>0</v>
      </c>
      <c r="M116" s="8">
        <v>0.0055</v>
      </c>
      <c r="N116" s="8">
        <v>0.0009</v>
      </c>
    </row>
    <row r="117" spans="2:14" ht="12.75">
      <c r="B117" s="6" t="s">
        <v>1039</v>
      </c>
      <c r="C117" s="17" t="s">
        <v>1040</v>
      </c>
      <c r="D117" s="6" t="s">
        <v>146</v>
      </c>
      <c r="E117" s="6"/>
      <c r="F117" s="6" t="s">
        <v>882</v>
      </c>
      <c r="G117" s="6" t="s">
        <v>43</v>
      </c>
      <c r="H117" s="7">
        <v>69</v>
      </c>
      <c r="I117" s="7">
        <v>6991</v>
      </c>
      <c r="J117" s="7">
        <v>0</v>
      </c>
      <c r="K117" s="7">
        <v>16.95</v>
      </c>
      <c r="L117" s="8">
        <v>0</v>
      </c>
      <c r="M117" s="8">
        <v>0</v>
      </c>
      <c r="N117" s="8">
        <v>0</v>
      </c>
    </row>
    <row r="118" spans="2:14" ht="12.75">
      <c r="B118" s="6" t="s">
        <v>1041</v>
      </c>
      <c r="C118" s="17" t="s">
        <v>1042</v>
      </c>
      <c r="D118" s="6" t="s">
        <v>146</v>
      </c>
      <c r="E118" s="6"/>
      <c r="F118" s="6" t="s">
        <v>882</v>
      </c>
      <c r="G118" s="6" t="s">
        <v>43</v>
      </c>
      <c r="H118" s="7">
        <v>27480</v>
      </c>
      <c r="I118" s="7">
        <v>2622</v>
      </c>
      <c r="J118" s="7">
        <v>0</v>
      </c>
      <c r="K118" s="7">
        <v>2531.93</v>
      </c>
      <c r="L118" s="8">
        <v>0.0003</v>
      </c>
      <c r="M118" s="8">
        <v>0.0072</v>
      </c>
      <c r="N118" s="8">
        <v>0.0012</v>
      </c>
    </row>
    <row r="119" spans="2:14" ht="12.75">
      <c r="B119" s="6" t="s">
        <v>1043</v>
      </c>
      <c r="C119" s="17" t="s">
        <v>1044</v>
      </c>
      <c r="D119" s="6" t="s">
        <v>146</v>
      </c>
      <c r="E119" s="6"/>
      <c r="F119" s="6" t="s">
        <v>882</v>
      </c>
      <c r="G119" s="6" t="s">
        <v>43</v>
      </c>
      <c r="H119" s="7">
        <v>88707</v>
      </c>
      <c r="I119" s="7">
        <v>5601</v>
      </c>
      <c r="J119" s="7">
        <v>0</v>
      </c>
      <c r="K119" s="7">
        <v>17459.24</v>
      </c>
      <c r="L119" s="8">
        <v>0.0003</v>
      </c>
      <c r="M119" s="8">
        <v>0.0499</v>
      </c>
      <c r="N119" s="8">
        <v>0.0081</v>
      </c>
    </row>
    <row r="120" spans="2:14" ht="12.75">
      <c r="B120" s="6" t="s">
        <v>1045</v>
      </c>
      <c r="C120" s="17" t="s">
        <v>1046</v>
      </c>
      <c r="D120" s="6" t="s">
        <v>146</v>
      </c>
      <c r="E120" s="6"/>
      <c r="F120" s="6" t="s">
        <v>882</v>
      </c>
      <c r="G120" s="6" t="s">
        <v>43</v>
      </c>
      <c r="H120" s="7">
        <v>3170</v>
      </c>
      <c r="I120" s="7">
        <v>8133</v>
      </c>
      <c r="J120" s="7">
        <v>0</v>
      </c>
      <c r="K120" s="7">
        <v>905.97</v>
      </c>
      <c r="L120" s="8">
        <v>0.0003</v>
      </c>
      <c r="M120" s="8">
        <v>0.0026</v>
      </c>
      <c r="N120" s="8">
        <v>0.0004</v>
      </c>
    </row>
    <row r="121" spans="2:14" ht="12.75">
      <c r="B121" s="6" t="s">
        <v>1047</v>
      </c>
      <c r="C121" s="17" t="s">
        <v>1048</v>
      </c>
      <c r="D121" s="6" t="s">
        <v>717</v>
      </c>
      <c r="E121" s="6"/>
      <c r="F121" s="6" t="s">
        <v>882</v>
      </c>
      <c r="G121" s="6" t="s">
        <v>43</v>
      </c>
      <c r="H121" s="7">
        <v>235</v>
      </c>
      <c r="I121" s="7">
        <v>4036</v>
      </c>
      <c r="J121" s="7">
        <v>0</v>
      </c>
      <c r="K121" s="7">
        <v>33.33</v>
      </c>
      <c r="L121" s="8">
        <v>0</v>
      </c>
      <c r="M121" s="8">
        <v>0.0001</v>
      </c>
      <c r="N121" s="8">
        <v>0</v>
      </c>
    </row>
    <row r="122" spans="2:14" ht="12.75">
      <c r="B122" s="6" t="s">
        <v>1049</v>
      </c>
      <c r="C122" s="17" t="s">
        <v>1050</v>
      </c>
      <c r="D122" s="6" t="s">
        <v>146</v>
      </c>
      <c r="E122" s="6"/>
      <c r="F122" s="6" t="s">
        <v>882</v>
      </c>
      <c r="G122" s="6" t="s">
        <v>43</v>
      </c>
      <c r="H122" s="7">
        <v>2790</v>
      </c>
      <c r="I122" s="7">
        <v>5694</v>
      </c>
      <c r="J122" s="7">
        <v>0</v>
      </c>
      <c r="K122" s="7">
        <v>558.24</v>
      </c>
      <c r="L122" s="8">
        <v>0</v>
      </c>
      <c r="M122" s="8">
        <v>0.0016</v>
      </c>
      <c r="N122" s="8">
        <v>0.0003</v>
      </c>
    </row>
    <row r="123" spans="2:14" ht="12.75">
      <c r="B123" s="6" t="s">
        <v>1051</v>
      </c>
      <c r="C123" s="17" t="s">
        <v>1052</v>
      </c>
      <c r="D123" s="6" t="s">
        <v>146</v>
      </c>
      <c r="E123" s="6"/>
      <c r="F123" s="6" t="s">
        <v>882</v>
      </c>
      <c r="G123" s="6" t="s">
        <v>43</v>
      </c>
      <c r="H123" s="7">
        <v>120984</v>
      </c>
      <c r="I123" s="7">
        <v>2757</v>
      </c>
      <c r="J123" s="7">
        <v>0</v>
      </c>
      <c r="K123" s="7">
        <v>11721.05</v>
      </c>
      <c r="L123" s="8">
        <v>0.0002</v>
      </c>
      <c r="M123" s="8">
        <v>0.0335</v>
      </c>
      <c r="N123" s="8">
        <v>0.0055</v>
      </c>
    </row>
    <row r="124" spans="2:14" ht="12.75">
      <c r="B124" s="6" t="s">
        <v>1053</v>
      </c>
      <c r="C124" s="17" t="s">
        <v>1054</v>
      </c>
      <c r="D124" s="6" t="s">
        <v>146</v>
      </c>
      <c r="E124" s="6"/>
      <c r="F124" s="6" t="s">
        <v>882</v>
      </c>
      <c r="G124" s="6" t="s">
        <v>43</v>
      </c>
      <c r="H124" s="7">
        <v>32983</v>
      </c>
      <c r="I124" s="7">
        <v>7429</v>
      </c>
      <c r="J124" s="7">
        <v>0</v>
      </c>
      <c r="K124" s="7">
        <v>8610.38</v>
      </c>
      <c r="L124" s="8">
        <v>0.0002</v>
      </c>
      <c r="M124" s="8">
        <v>0.0246</v>
      </c>
      <c r="N124" s="8">
        <v>0.004</v>
      </c>
    </row>
    <row r="125" spans="2:14" ht="12.75">
      <c r="B125" s="6" t="s">
        <v>1055</v>
      </c>
      <c r="C125" s="17" t="s">
        <v>1056</v>
      </c>
      <c r="D125" s="6" t="s">
        <v>146</v>
      </c>
      <c r="E125" s="6"/>
      <c r="F125" s="6" t="s">
        <v>882</v>
      </c>
      <c r="G125" s="6" t="s">
        <v>43</v>
      </c>
      <c r="H125" s="7">
        <v>63310</v>
      </c>
      <c r="I125" s="7">
        <v>6542</v>
      </c>
      <c r="J125" s="7">
        <v>0</v>
      </c>
      <c r="K125" s="7">
        <v>14554.08</v>
      </c>
      <c r="L125" s="8">
        <v>0.0002</v>
      </c>
      <c r="M125" s="8">
        <v>0.0416</v>
      </c>
      <c r="N125" s="8">
        <v>0.0068</v>
      </c>
    </row>
    <row r="126" spans="2:14" ht="12.75">
      <c r="B126" s="6" t="s">
        <v>1057</v>
      </c>
      <c r="C126" s="17" t="s">
        <v>1058</v>
      </c>
      <c r="D126" s="6" t="s">
        <v>146</v>
      </c>
      <c r="E126" s="6"/>
      <c r="F126" s="6" t="s">
        <v>882</v>
      </c>
      <c r="G126" s="6" t="s">
        <v>43</v>
      </c>
      <c r="H126" s="7">
        <v>32575</v>
      </c>
      <c r="I126" s="7">
        <v>5263</v>
      </c>
      <c r="J126" s="7">
        <v>0</v>
      </c>
      <c r="K126" s="7">
        <v>6024.48</v>
      </c>
      <c r="L126" s="8">
        <v>0.0002</v>
      </c>
      <c r="M126" s="8">
        <v>0.0172</v>
      </c>
      <c r="N126" s="8">
        <v>0.0028</v>
      </c>
    </row>
    <row r="127" spans="2:14" ht="12.75">
      <c r="B127" s="6" t="s">
        <v>1059</v>
      </c>
      <c r="C127" s="17" t="s">
        <v>1060</v>
      </c>
      <c r="D127" s="6" t="s">
        <v>146</v>
      </c>
      <c r="E127" s="6"/>
      <c r="F127" s="6" t="s">
        <v>882</v>
      </c>
      <c r="G127" s="6" t="s">
        <v>43</v>
      </c>
      <c r="H127" s="7">
        <v>13834</v>
      </c>
      <c r="I127" s="7">
        <v>5053</v>
      </c>
      <c r="J127" s="7">
        <v>0</v>
      </c>
      <c r="K127" s="7">
        <v>2456.4</v>
      </c>
      <c r="L127" s="8">
        <v>0.0001</v>
      </c>
      <c r="M127" s="8">
        <v>0.007</v>
      </c>
      <c r="N127" s="8">
        <v>0.0011</v>
      </c>
    </row>
    <row r="128" spans="2:14" ht="12.75">
      <c r="B128" s="6" t="s">
        <v>1061</v>
      </c>
      <c r="C128" s="17" t="s">
        <v>1062</v>
      </c>
      <c r="D128" s="6" t="s">
        <v>146</v>
      </c>
      <c r="E128" s="6"/>
      <c r="F128" s="6" t="s">
        <v>882</v>
      </c>
      <c r="G128" s="6" t="s">
        <v>43</v>
      </c>
      <c r="H128" s="7">
        <v>18395</v>
      </c>
      <c r="I128" s="7">
        <v>8140</v>
      </c>
      <c r="J128" s="7">
        <v>0</v>
      </c>
      <c r="K128" s="7">
        <v>5261.7</v>
      </c>
      <c r="L128" s="8">
        <v>0.0001</v>
      </c>
      <c r="M128" s="8">
        <v>0.015</v>
      </c>
      <c r="N128" s="8">
        <v>0.0025</v>
      </c>
    </row>
    <row r="129" spans="2:14" ht="12.75">
      <c r="B129" s="6" t="s">
        <v>1063</v>
      </c>
      <c r="C129" s="17" t="s">
        <v>1064</v>
      </c>
      <c r="D129" s="6" t="s">
        <v>146</v>
      </c>
      <c r="E129" s="6"/>
      <c r="F129" s="6" t="s">
        <v>882</v>
      </c>
      <c r="G129" s="6" t="s">
        <v>43</v>
      </c>
      <c r="H129" s="7">
        <v>3890</v>
      </c>
      <c r="I129" s="7">
        <v>10129</v>
      </c>
      <c r="J129" s="7">
        <v>0</v>
      </c>
      <c r="K129" s="7">
        <v>1384.58</v>
      </c>
      <c r="L129" s="8">
        <v>0</v>
      </c>
      <c r="M129" s="8">
        <v>0.004</v>
      </c>
      <c r="N129" s="8">
        <v>0.0006</v>
      </c>
    </row>
    <row r="130" spans="2:14" ht="12.75">
      <c r="B130" s="6" t="s">
        <v>1065</v>
      </c>
      <c r="C130" s="17" t="s">
        <v>1066</v>
      </c>
      <c r="D130" s="6" t="s">
        <v>443</v>
      </c>
      <c r="E130" s="6"/>
      <c r="F130" s="6" t="s">
        <v>882</v>
      </c>
      <c r="G130" s="6" t="s">
        <v>48</v>
      </c>
      <c r="H130" s="7">
        <v>36654</v>
      </c>
      <c r="I130" s="7">
        <v>10484</v>
      </c>
      <c r="J130" s="7">
        <v>0</v>
      </c>
      <c r="K130" s="7">
        <v>16634.74</v>
      </c>
      <c r="L130" s="8">
        <v>0.0003</v>
      </c>
      <c r="M130" s="8">
        <v>0.0475</v>
      </c>
      <c r="N130" s="8">
        <v>0.0078</v>
      </c>
    </row>
    <row r="131" spans="2:14" ht="12.75">
      <c r="B131" s="6" t="s">
        <v>1067</v>
      </c>
      <c r="C131" s="17" t="s">
        <v>1068</v>
      </c>
      <c r="D131" s="6" t="s">
        <v>146</v>
      </c>
      <c r="E131" s="6"/>
      <c r="F131" s="6" t="s">
        <v>882</v>
      </c>
      <c r="G131" s="6" t="s">
        <v>43</v>
      </c>
      <c r="H131" s="7">
        <v>4015</v>
      </c>
      <c r="I131" s="7">
        <v>6068</v>
      </c>
      <c r="J131" s="7">
        <v>0</v>
      </c>
      <c r="K131" s="7">
        <v>856.12</v>
      </c>
      <c r="L131" s="8">
        <v>0</v>
      </c>
      <c r="M131" s="8">
        <v>0.0024</v>
      </c>
      <c r="N131" s="8">
        <v>0.0004</v>
      </c>
    </row>
    <row r="132" spans="2:14" ht="12.75">
      <c r="B132" s="13" t="s">
        <v>1069</v>
      </c>
      <c r="C132" s="14"/>
      <c r="D132" s="13"/>
      <c r="E132" s="13"/>
      <c r="F132" s="13"/>
      <c r="G132" s="13"/>
      <c r="H132" s="15">
        <v>50345</v>
      </c>
      <c r="K132" s="15">
        <v>18012.28</v>
      </c>
      <c r="M132" s="16">
        <v>0.0515</v>
      </c>
      <c r="N132" s="16">
        <v>0.0084</v>
      </c>
    </row>
    <row r="133" spans="2:14" ht="12.75">
      <c r="B133" s="6" t="s">
        <v>1070</v>
      </c>
      <c r="C133" s="17" t="s">
        <v>1071</v>
      </c>
      <c r="D133" s="6" t="s">
        <v>446</v>
      </c>
      <c r="E133" s="6"/>
      <c r="F133" s="6" t="s">
        <v>920</v>
      </c>
      <c r="G133" s="6" t="s">
        <v>43</v>
      </c>
      <c r="H133" s="7">
        <v>770</v>
      </c>
      <c r="I133" s="7">
        <v>10298</v>
      </c>
      <c r="J133" s="7">
        <v>0</v>
      </c>
      <c r="K133" s="7">
        <v>278.64</v>
      </c>
      <c r="L133" s="8">
        <v>0</v>
      </c>
      <c r="M133" s="8">
        <v>0.0008</v>
      </c>
      <c r="N133" s="8">
        <v>0.0001</v>
      </c>
    </row>
    <row r="134" spans="2:14" ht="12.75">
      <c r="B134" s="6" t="s">
        <v>1072</v>
      </c>
      <c r="C134" s="17" t="s">
        <v>1073</v>
      </c>
      <c r="D134" s="6" t="s">
        <v>146</v>
      </c>
      <c r="E134" s="6"/>
      <c r="F134" s="6" t="s">
        <v>920</v>
      </c>
      <c r="G134" s="6" t="s">
        <v>43</v>
      </c>
      <c r="H134" s="7">
        <v>5535</v>
      </c>
      <c r="I134" s="7">
        <v>10724</v>
      </c>
      <c r="J134" s="7">
        <v>0</v>
      </c>
      <c r="K134" s="7">
        <v>2085.82</v>
      </c>
      <c r="L134" s="8">
        <v>0.0001</v>
      </c>
      <c r="M134" s="8">
        <v>0.006</v>
      </c>
      <c r="N134" s="8">
        <v>0.001</v>
      </c>
    </row>
    <row r="135" spans="2:14" ht="12.75">
      <c r="B135" s="6" t="s">
        <v>1074</v>
      </c>
      <c r="C135" s="17" t="s">
        <v>1075</v>
      </c>
      <c r="D135" s="6" t="s">
        <v>146</v>
      </c>
      <c r="E135" s="6"/>
      <c r="F135" s="6" t="s">
        <v>920</v>
      </c>
      <c r="G135" s="6" t="s">
        <v>43</v>
      </c>
      <c r="H135" s="7">
        <v>1466</v>
      </c>
      <c r="I135" s="7">
        <v>11282</v>
      </c>
      <c r="J135" s="7">
        <v>0</v>
      </c>
      <c r="K135" s="7">
        <v>581.19</v>
      </c>
      <c r="L135" s="8">
        <v>0</v>
      </c>
      <c r="M135" s="8">
        <v>0.0017</v>
      </c>
      <c r="N135" s="8">
        <v>0.0003</v>
      </c>
    </row>
    <row r="136" spans="2:14" ht="12.75">
      <c r="B136" s="6" t="s">
        <v>1076</v>
      </c>
      <c r="C136" s="17" t="s">
        <v>1077</v>
      </c>
      <c r="D136" s="6" t="s">
        <v>146</v>
      </c>
      <c r="E136" s="6"/>
      <c r="F136" s="6" t="s">
        <v>920</v>
      </c>
      <c r="G136" s="6" t="s">
        <v>43</v>
      </c>
      <c r="H136" s="7">
        <v>6349</v>
      </c>
      <c r="I136" s="7">
        <v>10380</v>
      </c>
      <c r="J136" s="7">
        <v>0</v>
      </c>
      <c r="K136" s="7">
        <v>2315.82</v>
      </c>
      <c r="L136" s="8">
        <v>0.0001</v>
      </c>
      <c r="M136" s="8">
        <v>0.0066</v>
      </c>
      <c r="N136" s="8">
        <v>0.0011</v>
      </c>
    </row>
    <row r="137" spans="2:14" ht="12.75">
      <c r="B137" s="6" t="s">
        <v>1078</v>
      </c>
      <c r="C137" s="17" t="s">
        <v>1079</v>
      </c>
      <c r="D137" s="6" t="s">
        <v>146</v>
      </c>
      <c r="E137" s="6"/>
      <c r="F137" s="6" t="s">
        <v>920</v>
      </c>
      <c r="G137" s="6" t="s">
        <v>43</v>
      </c>
      <c r="H137" s="7">
        <v>7975</v>
      </c>
      <c r="I137" s="7">
        <v>11739</v>
      </c>
      <c r="J137" s="7">
        <v>0</v>
      </c>
      <c r="K137" s="7">
        <v>3289.75</v>
      </c>
      <c r="L137" s="8">
        <v>0.0001</v>
      </c>
      <c r="M137" s="8">
        <v>0.0094</v>
      </c>
      <c r="N137" s="8">
        <v>0.0015</v>
      </c>
    </row>
    <row r="138" spans="2:14" ht="12.75">
      <c r="B138" s="6" t="s">
        <v>1080</v>
      </c>
      <c r="C138" s="17" t="s">
        <v>1081</v>
      </c>
      <c r="D138" s="6" t="s">
        <v>446</v>
      </c>
      <c r="E138" s="6"/>
      <c r="F138" s="6" t="s">
        <v>920</v>
      </c>
      <c r="G138" s="6" t="s">
        <v>43</v>
      </c>
      <c r="H138" s="7">
        <v>11800</v>
      </c>
      <c r="I138" s="7">
        <v>10077</v>
      </c>
      <c r="J138" s="7">
        <v>0</v>
      </c>
      <c r="K138" s="7">
        <v>4178.45</v>
      </c>
      <c r="L138" s="8">
        <v>0.0027</v>
      </c>
      <c r="M138" s="8">
        <v>0.0119</v>
      </c>
      <c r="N138" s="8">
        <v>0.0019</v>
      </c>
    </row>
    <row r="139" spans="2:14" ht="12.75">
      <c r="B139" s="6" t="s">
        <v>1082</v>
      </c>
      <c r="C139" s="17" t="s">
        <v>1083</v>
      </c>
      <c r="D139" s="6" t="s">
        <v>146</v>
      </c>
      <c r="E139" s="6"/>
      <c r="F139" s="6" t="s">
        <v>920</v>
      </c>
      <c r="G139" s="6" t="s">
        <v>43</v>
      </c>
      <c r="H139" s="7">
        <v>8940</v>
      </c>
      <c r="I139" s="7">
        <v>10227</v>
      </c>
      <c r="J139" s="7">
        <v>0</v>
      </c>
      <c r="K139" s="7">
        <v>3212.83</v>
      </c>
      <c r="L139" s="8">
        <v>0.0035</v>
      </c>
      <c r="M139" s="8">
        <v>0.0092</v>
      </c>
      <c r="N139" s="8">
        <v>0.0015</v>
      </c>
    </row>
    <row r="140" spans="2:14" ht="12.75">
      <c r="B140" s="6" t="s">
        <v>1084</v>
      </c>
      <c r="C140" s="17" t="s">
        <v>1085</v>
      </c>
      <c r="D140" s="6" t="s">
        <v>717</v>
      </c>
      <c r="E140" s="6"/>
      <c r="F140" s="6" t="s">
        <v>920</v>
      </c>
      <c r="G140" s="6" t="s">
        <v>43</v>
      </c>
      <c r="H140" s="7">
        <v>7510</v>
      </c>
      <c r="I140" s="7">
        <v>7843</v>
      </c>
      <c r="J140" s="7">
        <v>0</v>
      </c>
      <c r="K140" s="7">
        <v>2069.78</v>
      </c>
      <c r="L140" s="8">
        <v>0.0001</v>
      </c>
      <c r="M140" s="8">
        <v>0.0059</v>
      </c>
      <c r="N140" s="8">
        <v>0.001</v>
      </c>
    </row>
    <row r="141" spans="2:14" ht="12.75">
      <c r="B141" s="13" t="s">
        <v>923</v>
      </c>
      <c r="C141" s="14"/>
      <c r="D141" s="13"/>
      <c r="E141" s="13"/>
      <c r="F141" s="13"/>
      <c r="G141" s="13"/>
      <c r="H141" s="15">
        <v>0</v>
      </c>
      <c r="K141" s="15">
        <v>0</v>
      </c>
      <c r="M141" s="16">
        <v>0</v>
      </c>
      <c r="N141" s="16">
        <v>0</v>
      </c>
    </row>
    <row r="142" spans="2:14" ht="12.75">
      <c r="B142" s="13" t="s">
        <v>924</v>
      </c>
      <c r="C142" s="14"/>
      <c r="D142" s="13"/>
      <c r="E142" s="13"/>
      <c r="F142" s="13"/>
      <c r="G142" s="13"/>
      <c r="H142" s="15">
        <v>0</v>
      </c>
      <c r="K142" s="15">
        <v>0</v>
      </c>
      <c r="M142" s="16">
        <v>0</v>
      </c>
      <c r="N142" s="16">
        <v>0</v>
      </c>
    </row>
    <row r="145" spans="2:7" ht="12.75">
      <c r="B145" s="6" t="s">
        <v>101</v>
      </c>
      <c r="C145" s="17"/>
      <c r="D145" s="6"/>
      <c r="E145" s="6"/>
      <c r="F145" s="6"/>
      <c r="G145" s="6"/>
    </row>
    <row r="149" ht="12.75">
      <c r="B149" s="5" t="s">
        <v>73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4"/>
  <sheetViews>
    <sheetView rightToLeft="1" workbookViewId="0" topLeftCell="A1">
      <selection activeCell="G19" sqref="G19:G37"/>
    </sheetView>
  </sheetViews>
  <sheetFormatPr defaultColWidth="9.140625" defaultRowHeight="12.75"/>
  <cols>
    <col min="2" max="2" width="38.7109375" style="0" customWidth="1"/>
    <col min="3" max="3" width="18.7109375" style="0" customWidth="1"/>
    <col min="4" max="4" width="12.7109375" style="0" customWidth="1"/>
    <col min="5" max="5" width="13.7109375" style="0" customWidth="1"/>
    <col min="6" max="6" width="15.7109375" style="0" customWidth="1"/>
    <col min="7" max="7" width="8.7109375" style="0" customWidth="1"/>
    <col min="8" max="8" width="10.7109375" style="0" customWidth="1"/>
    <col min="9" max="9" width="15.7109375" style="0" customWidth="1"/>
    <col min="10" max="10" width="13.7109375" style="0" customWidth="1"/>
    <col min="11" max="12" width="12.7109375" style="0" customWidth="1"/>
    <col min="13" max="13" width="24.7109375" style="0" customWidth="1"/>
    <col min="14" max="14" width="27.7109375" style="0" customWidth="1"/>
    <col min="15" max="15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102</v>
      </c>
    </row>
    <row r="7" ht="15.75">
      <c r="B7" s="2" t="s">
        <v>1086</v>
      </c>
    </row>
    <row r="8" spans="2:15" ht="12.75">
      <c r="B8" s="3" t="s">
        <v>75</v>
      </c>
      <c r="C8" s="3" t="s">
        <v>76</v>
      </c>
      <c r="D8" s="3" t="s">
        <v>104</v>
      </c>
      <c r="E8" s="3" t="s">
        <v>77</v>
      </c>
      <c r="F8" s="3" t="s">
        <v>164</v>
      </c>
      <c r="G8" s="3" t="s">
        <v>78</v>
      </c>
      <c r="H8" s="3" t="s">
        <v>79</v>
      </c>
      <c r="I8" s="3" t="s">
        <v>80</v>
      </c>
      <c r="J8" s="3" t="s">
        <v>107</v>
      </c>
      <c r="K8" s="3" t="s">
        <v>42</v>
      </c>
      <c r="L8" s="3" t="s">
        <v>83</v>
      </c>
      <c r="M8" s="3" t="s">
        <v>109</v>
      </c>
      <c r="N8" s="3" t="s">
        <v>110</v>
      </c>
      <c r="O8" s="3" t="s">
        <v>85</v>
      </c>
    </row>
    <row r="9" spans="2:15" ht="12.75">
      <c r="B9" s="4"/>
      <c r="C9" s="4"/>
      <c r="D9" s="4"/>
      <c r="E9" s="4"/>
      <c r="F9" s="4"/>
      <c r="G9" s="4"/>
      <c r="H9" s="4"/>
      <c r="I9" s="4"/>
      <c r="J9" s="4" t="s">
        <v>113</v>
      </c>
      <c r="K9" s="4" t="s">
        <v>114</v>
      </c>
      <c r="L9" s="4" t="s">
        <v>87</v>
      </c>
      <c r="M9" s="4" t="s">
        <v>86</v>
      </c>
      <c r="N9" s="4" t="s">
        <v>86</v>
      </c>
      <c r="O9" s="4" t="s">
        <v>86</v>
      </c>
    </row>
    <row r="11" spans="2:15" ht="12.75">
      <c r="B11" s="3" t="s">
        <v>1087</v>
      </c>
      <c r="C11" s="12"/>
      <c r="D11" s="3"/>
      <c r="E11" s="3"/>
      <c r="F11" s="3"/>
      <c r="G11" s="3"/>
      <c r="H11" s="3"/>
      <c r="I11" s="3"/>
      <c r="J11" s="9">
        <v>944436.84</v>
      </c>
      <c r="L11" s="9">
        <v>64948.79</v>
      </c>
      <c r="N11" s="10">
        <v>1</v>
      </c>
      <c r="O11" s="10">
        <v>0.0303</v>
      </c>
    </row>
    <row r="12" spans="2:15" ht="12.75">
      <c r="B12" s="3" t="s">
        <v>1088</v>
      </c>
      <c r="C12" s="12"/>
      <c r="D12" s="3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 ht="12.75">
      <c r="B13" s="13" t="s">
        <v>178</v>
      </c>
      <c r="C13" s="14"/>
      <c r="D13" s="13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 ht="12.75">
      <c r="B14" s="13" t="s">
        <v>1089</v>
      </c>
      <c r="C14" s="14"/>
      <c r="D14" s="13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 ht="12.75">
      <c r="B15" s="13" t="s">
        <v>550</v>
      </c>
      <c r="C15" s="14"/>
      <c r="D15" s="13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 ht="12.75">
      <c r="B16" s="13" t="s">
        <v>1090</v>
      </c>
      <c r="C16" s="14"/>
      <c r="D16" s="13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 ht="12.75">
      <c r="B17" s="3" t="s">
        <v>1091</v>
      </c>
      <c r="C17" s="12"/>
      <c r="D17" s="3"/>
      <c r="E17" s="3"/>
      <c r="F17" s="3"/>
      <c r="G17" s="3"/>
      <c r="H17" s="3"/>
      <c r="I17" s="3"/>
      <c r="J17" s="9">
        <v>944436.84</v>
      </c>
      <c r="L17" s="9">
        <v>64948.79</v>
      </c>
      <c r="N17" s="10">
        <v>1</v>
      </c>
      <c r="O17" s="10">
        <v>0.0303</v>
      </c>
    </row>
    <row r="18" spans="2:15" ht="12.75">
      <c r="B18" s="13" t="s">
        <v>178</v>
      </c>
      <c r="C18" s="14"/>
      <c r="D18" s="13"/>
      <c r="E18" s="13"/>
      <c r="F18" s="13"/>
      <c r="G18" s="13"/>
      <c r="H18" s="13"/>
      <c r="I18" s="13"/>
      <c r="J18" s="15">
        <v>663821.3</v>
      </c>
      <c r="L18" s="15">
        <v>54919.53</v>
      </c>
      <c r="N18" s="16">
        <v>0.8456</v>
      </c>
      <c r="O18" s="16">
        <v>0.0256</v>
      </c>
    </row>
    <row r="19" spans="2:15" ht="12.75">
      <c r="B19" s="6" t="s">
        <v>1092</v>
      </c>
      <c r="C19" s="17" t="s">
        <v>1093</v>
      </c>
      <c r="D19" s="6" t="s">
        <v>154</v>
      </c>
      <c r="E19" s="6"/>
      <c r="F19" s="6" t="s">
        <v>1094</v>
      </c>
      <c r="G19" s="6"/>
      <c r="H19" s="6"/>
      <c r="I19" s="6" t="s">
        <v>43</v>
      </c>
      <c r="J19" s="7">
        <v>1139.15</v>
      </c>
      <c r="K19" s="7">
        <v>220546</v>
      </c>
      <c r="L19" s="7">
        <v>8828.4</v>
      </c>
      <c r="M19" s="8">
        <v>0.0003</v>
      </c>
      <c r="N19" s="8">
        <v>0.1359</v>
      </c>
      <c r="O19" s="8">
        <v>0.0041</v>
      </c>
    </row>
    <row r="20" spans="2:15" ht="12.75">
      <c r="B20" s="6" t="s">
        <v>1095</v>
      </c>
      <c r="C20" s="17" t="s">
        <v>1096</v>
      </c>
      <c r="D20" s="6" t="s">
        <v>1097</v>
      </c>
      <c r="E20" s="6"/>
      <c r="F20" s="6" t="s">
        <v>1094</v>
      </c>
      <c r="G20" s="6"/>
      <c r="H20" s="6"/>
      <c r="I20" s="6" t="s">
        <v>43</v>
      </c>
      <c r="J20" s="7">
        <v>1959.53</v>
      </c>
      <c r="K20" s="7">
        <v>14748</v>
      </c>
      <c r="L20" s="7">
        <v>1015.52</v>
      </c>
      <c r="M20" s="8">
        <v>0.0015</v>
      </c>
      <c r="N20" s="8">
        <v>0.0156</v>
      </c>
      <c r="O20" s="8">
        <v>0.0005</v>
      </c>
    </row>
    <row r="21" spans="2:15" ht="12.75">
      <c r="B21" s="6" t="s">
        <v>1098</v>
      </c>
      <c r="C21" s="17" t="s">
        <v>1099</v>
      </c>
      <c r="D21" s="6" t="s">
        <v>154</v>
      </c>
      <c r="E21" s="6"/>
      <c r="F21" s="6" t="s">
        <v>1094</v>
      </c>
      <c r="G21" s="6"/>
      <c r="H21" s="6"/>
      <c r="I21" s="6" t="s">
        <v>43</v>
      </c>
      <c r="J21" s="7">
        <v>3278.11</v>
      </c>
      <c r="K21" s="7">
        <v>22457.27</v>
      </c>
      <c r="L21" s="7">
        <v>2586.92</v>
      </c>
      <c r="M21" s="8">
        <v>0.0009</v>
      </c>
      <c r="N21" s="8">
        <v>0.0398</v>
      </c>
      <c r="O21" s="8">
        <v>0.0012</v>
      </c>
    </row>
    <row r="22" spans="2:15" ht="12.75">
      <c r="B22" s="6" t="s">
        <v>1100</v>
      </c>
      <c r="C22" s="17" t="s">
        <v>1101</v>
      </c>
      <c r="D22" s="6" t="s">
        <v>154</v>
      </c>
      <c r="E22" s="6"/>
      <c r="F22" s="6" t="s">
        <v>1094</v>
      </c>
      <c r="G22" s="6"/>
      <c r="H22" s="6"/>
      <c r="I22" s="6" t="s">
        <v>43</v>
      </c>
      <c r="J22" s="7">
        <v>208583.97</v>
      </c>
      <c r="K22" s="7">
        <v>1394</v>
      </c>
      <c r="L22" s="7">
        <v>10217.52</v>
      </c>
      <c r="M22" s="8">
        <v>0.0016</v>
      </c>
      <c r="N22" s="8">
        <v>0.1573</v>
      </c>
      <c r="O22" s="8">
        <v>0.0048</v>
      </c>
    </row>
    <row r="23" spans="2:15" ht="12.75">
      <c r="B23" s="6" t="s">
        <v>1102</v>
      </c>
      <c r="C23" s="17" t="s">
        <v>1103</v>
      </c>
      <c r="D23" s="6" t="s">
        <v>154</v>
      </c>
      <c r="E23" s="6"/>
      <c r="F23" s="6" t="s">
        <v>1094</v>
      </c>
      <c r="G23" s="6"/>
      <c r="H23" s="6"/>
      <c r="I23" s="6" t="s">
        <v>43</v>
      </c>
      <c r="J23" s="7">
        <v>76303.51</v>
      </c>
      <c r="K23" s="7">
        <v>2494</v>
      </c>
      <c r="L23" s="7">
        <v>6687.18</v>
      </c>
      <c r="M23" s="8">
        <v>0</v>
      </c>
      <c r="N23" s="8">
        <v>0.103</v>
      </c>
      <c r="O23" s="8">
        <v>0.0031</v>
      </c>
    </row>
    <row r="24" spans="2:15" ht="12.75">
      <c r="B24" s="6" t="s">
        <v>1104</v>
      </c>
      <c r="C24" s="17" t="s">
        <v>1105</v>
      </c>
      <c r="D24" s="6" t="s">
        <v>154</v>
      </c>
      <c r="E24" s="6"/>
      <c r="F24" s="6" t="s">
        <v>1094</v>
      </c>
      <c r="G24" s="6"/>
      <c r="H24" s="6"/>
      <c r="I24" s="6" t="s">
        <v>43</v>
      </c>
      <c r="J24" s="7">
        <v>74626</v>
      </c>
      <c r="K24" s="7">
        <v>1395</v>
      </c>
      <c r="L24" s="7">
        <v>3658.19</v>
      </c>
      <c r="M24" s="8">
        <v>0.0003</v>
      </c>
      <c r="N24" s="8">
        <v>0.0563</v>
      </c>
      <c r="O24" s="8">
        <v>0.0017</v>
      </c>
    </row>
    <row r="25" spans="2:15" ht="12.75">
      <c r="B25" s="6" t="s">
        <v>1106</v>
      </c>
      <c r="C25" s="17" t="s">
        <v>1107</v>
      </c>
      <c r="D25" s="6" t="s">
        <v>154</v>
      </c>
      <c r="E25" s="6"/>
      <c r="F25" s="6" t="s">
        <v>1094</v>
      </c>
      <c r="G25" s="6"/>
      <c r="H25" s="6"/>
      <c r="I25" s="6" t="s">
        <v>43</v>
      </c>
      <c r="J25" s="7">
        <v>114251.35</v>
      </c>
      <c r="K25" s="7">
        <v>1876</v>
      </c>
      <c r="L25" s="7">
        <v>7531.75</v>
      </c>
      <c r="M25" s="8">
        <v>0.0002</v>
      </c>
      <c r="N25" s="8">
        <v>0.116</v>
      </c>
      <c r="O25" s="8">
        <v>0.0035</v>
      </c>
    </row>
    <row r="26" spans="2:15" ht="12.75">
      <c r="B26" s="6" t="s">
        <v>1108</v>
      </c>
      <c r="C26" s="17" t="s">
        <v>1109</v>
      </c>
      <c r="D26" s="6" t="s">
        <v>154</v>
      </c>
      <c r="E26" s="6"/>
      <c r="F26" s="6" t="s">
        <v>1094</v>
      </c>
      <c r="G26" s="6"/>
      <c r="H26" s="6"/>
      <c r="I26" s="6" t="s">
        <v>43</v>
      </c>
      <c r="J26" s="7">
        <v>34559</v>
      </c>
      <c r="K26" s="7">
        <v>2341</v>
      </c>
      <c r="L26" s="7">
        <v>2842.92</v>
      </c>
      <c r="M26" s="8">
        <v>0.0002</v>
      </c>
      <c r="N26" s="8">
        <v>0.0438</v>
      </c>
      <c r="O26" s="8">
        <v>0.0013</v>
      </c>
    </row>
    <row r="27" spans="2:15" ht="12.75">
      <c r="B27" s="6" t="s">
        <v>1110</v>
      </c>
      <c r="C27" s="17" t="s">
        <v>1111</v>
      </c>
      <c r="D27" s="6" t="s">
        <v>154</v>
      </c>
      <c r="E27" s="6"/>
      <c r="F27" s="6" t="s">
        <v>1094</v>
      </c>
      <c r="G27" s="6"/>
      <c r="H27" s="6"/>
      <c r="I27" s="6" t="s">
        <v>43</v>
      </c>
      <c r="J27" s="7">
        <v>1408.67</v>
      </c>
      <c r="K27" s="7">
        <v>27083</v>
      </c>
      <c r="L27" s="7">
        <v>1340.63</v>
      </c>
      <c r="M27" s="8">
        <v>0.0001</v>
      </c>
      <c r="N27" s="8">
        <v>0.0206</v>
      </c>
      <c r="O27" s="8">
        <v>0.0006</v>
      </c>
    </row>
    <row r="28" spans="2:15" ht="12.75">
      <c r="B28" s="6" t="s">
        <v>1112</v>
      </c>
      <c r="C28" s="17" t="s">
        <v>1113</v>
      </c>
      <c r="D28" s="6" t="s">
        <v>154</v>
      </c>
      <c r="E28" s="6"/>
      <c r="F28" s="6" t="s">
        <v>1094</v>
      </c>
      <c r="G28" s="6"/>
      <c r="H28" s="6"/>
      <c r="I28" s="6" t="s">
        <v>43</v>
      </c>
      <c r="J28" s="7">
        <v>143304</v>
      </c>
      <c r="K28" s="7">
        <v>1508</v>
      </c>
      <c r="L28" s="7">
        <v>7593.84</v>
      </c>
      <c r="M28" s="8">
        <v>0.0153</v>
      </c>
      <c r="N28" s="8">
        <v>0.1169</v>
      </c>
      <c r="O28" s="8">
        <v>0.0035</v>
      </c>
    </row>
    <row r="29" spans="2:15" ht="12.75">
      <c r="B29" s="6" t="s">
        <v>1114</v>
      </c>
      <c r="C29" s="17" t="s">
        <v>1115</v>
      </c>
      <c r="D29" s="6" t="s">
        <v>154</v>
      </c>
      <c r="E29" s="6"/>
      <c r="F29" s="6" t="s">
        <v>1094</v>
      </c>
      <c r="G29" s="6"/>
      <c r="H29" s="6"/>
      <c r="I29" s="6" t="s">
        <v>43</v>
      </c>
      <c r="J29" s="7">
        <v>4408.01</v>
      </c>
      <c r="K29" s="7">
        <v>16893</v>
      </c>
      <c r="L29" s="7">
        <v>2616.68</v>
      </c>
      <c r="M29" s="8">
        <v>0.0001</v>
      </c>
      <c r="N29" s="8">
        <v>0.0403</v>
      </c>
      <c r="O29" s="8">
        <v>0.0012</v>
      </c>
    </row>
    <row r="30" spans="2:15" ht="12.75">
      <c r="B30" s="13" t="s">
        <v>1089</v>
      </c>
      <c r="C30" s="14"/>
      <c r="D30" s="13"/>
      <c r="E30" s="13"/>
      <c r="F30" s="13"/>
      <c r="G30" s="13"/>
      <c r="H30" s="13"/>
      <c r="I30" s="13"/>
      <c r="J30" s="15">
        <v>0</v>
      </c>
      <c r="L30" s="15">
        <v>0</v>
      </c>
      <c r="N30" s="16">
        <v>0</v>
      </c>
      <c r="O30" s="16">
        <v>0</v>
      </c>
    </row>
    <row r="31" spans="2:15" ht="12.75">
      <c r="B31" s="13" t="s">
        <v>550</v>
      </c>
      <c r="C31" s="14"/>
      <c r="D31" s="13"/>
      <c r="E31" s="13"/>
      <c r="F31" s="13"/>
      <c r="G31" s="13"/>
      <c r="H31" s="13"/>
      <c r="I31" s="13"/>
      <c r="J31" s="15">
        <v>280615.54</v>
      </c>
      <c r="L31" s="15">
        <v>10029.26</v>
      </c>
      <c r="N31" s="16">
        <v>0.1544</v>
      </c>
      <c r="O31" s="16">
        <v>0.0047</v>
      </c>
    </row>
    <row r="32" spans="2:15" ht="12.75">
      <c r="B32" s="6" t="s">
        <v>1116</v>
      </c>
      <c r="C32" s="17" t="s">
        <v>1117</v>
      </c>
      <c r="D32" s="6" t="s">
        <v>410</v>
      </c>
      <c r="E32" s="6"/>
      <c r="F32" s="6" t="s">
        <v>1118</v>
      </c>
      <c r="G32" s="6"/>
      <c r="H32" s="6"/>
      <c r="I32" s="6" t="s">
        <v>43</v>
      </c>
      <c r="J32" s="7">
        <v>211198.93</v>
      </c>
      <c r="K32" s="7">
        <v>177.08</v>
      </c>
      <c r="L32" s="7">
        <v>1314.2</v>
      </c>
      <c r="M32" s="8">
        <v>0.0023</v>
      </c>
      <c r="N32" s="8">
        <v>0.0202</v>
      </c>
      <c r="O32" s="8">
        <v>0.0006</v>
      </c>
    </row>
    <row r="33" spans="2:15" ht="12.75">
      <c r="B33" s="6" t="s">
        <v>1119</v>
      </c>
      <c r="C33" s="17" t="s">
        <v>1120</v>
      </c>
      <c r="D33" s="6" t="s">
        <v>146</v>
      </c>
      <c r="E33" s="6"/>
      <c r="F33" s="6" t="s">
        <v>1118</v>
      </c>
      <c r="G33" s="6"/>
      <c r="H33" s="6"/>
      <c r="I33" s="6" t="s">
        <v>48</v>
      </c>
      <c r="J33" s="7">
        <v>3239</v>
      </c>
      <c r="K33" s="7">
        <v>16784</v>
      </c>
      <c r="L33" s="7">
        <v>2353.28</v>
      </c>
      <c r="M33" s="8">
        <v>0.0009</v>
      </c>
      <c r="N33" s="8">
        <v>0.0362</v>
      </c>
      <c r="O33" s="8">
        <v>0.0011</v>
      </c>
    </row>
    <row r="34" spans="2:15" ht="12.75">
      <c r="B34" s="6" t="s">
        <v>1121</v>
      </c>
      <c r="C34" s="17" t="s">
        <v>1122</v>
      </c>
      <c r="D34" s="6" t="s">
        <v>154</v>
      </c>
      <c r="E34" s="6"/>
      <c r="F34" s="6" t="s">
        <v>1118</v>
      </c>
      <c r="G34" s="6"/>
      <c r="H34" s="6"/>
      <c r="I34" s="6" t="s">
        <v>48</v>
      </c>
      <c r="J34" s="7">
        <v>44013</v>
      </c>
      <c r="K34" s="7">
        <v>1969</v>
      </c>
      <c r="L34" s="7">
        <v>3751.41</v>
      </c>
      <c r="M34" s="8">
        <v>0.0002</v>
      </c>
      <c r="N34" s="8">
        <v>0.0578</v>
      </c>
      <c r="O34" s="8">
        <v>0.0018</v>
      </c>
    </row>
    <row r="35" spans="2:15" ht="12.75">
      <c r="B35" s="6" t="s">
        <v>1123</v>
      </c>
      <c r="C35" s="17" t="s">
        <v>1124</v>
      </c>
      <c r="D35" s="6" t="s">
        <v>154</v>
      </c>
      <c r="E35" s="6"/>
      <c r="F35" s="6" t="s">
        <v>1118</v>
      </c>
      <c r="G35" s="6"/>
      <c r="H35" s="6"/>
      <c r="I35" s="6" t="s">
        <v>43</v>
      </c>
      <c r="J35" s="7">
        <v>20211.83</v>
      </c>
      <c r="K35" s="7">
        <v>1747.97</v>
      </c>
      <c r="L35" s="7">
        <v>1241.48</v>
      </c>
      <c r="M35" s="8">
        <v>0.0004</v>
      </c>
      <c r="N35" s="8">
        <v>0.0191</v>
      </c>
      <c r="O35" s="8">
        <v>0.0006</v>
      </c>
    </row>
    <row r="36" spans="2:15" ht="12.75">
      <c r="B36" s="6" t="s">
        <v>1125</v>
      </c>
      <c r="C36" s="17" t="s">
        <v>1126</v>
      </c>
      <c r="D36" s="6" t="s">
        <v>1097</v>
      </c>
      <c r="E36" s="6"/>
      <c r="F36" s="6" t="s">
        <v>1118</v>
      </c>
      <c r="G36" s="6"/>
      <c r="H36" s="6"/>
      <c r="I36" s="6" t="s">
        <v>43</v>
      </c>
      <c r="J36" s="7">
        <v>1952.78</v>
      </c>
      <c r="K36" s="7">
        <v>19948.5</v>
      </c>
      <c r="L36" s="7">
        <v>1368.88</v>
      </c>
      <c r="M36" s="8">
        <v>0</v>
      </c>
      <c r="N36" s="8">
        <v>0.0211</v>
      </c>
      <c r="O36" s="8">
        <v>0.0006</v>
      </c>
    </row>
    <row r="37" spans="2:15" ht="12.75">
      <c r="B37" s="13" t="s">
        <v>1090</v>
      </c>
      <c r="C37" s="14"/>
      <c r="D37" s="13"/>
      <c r="E37" s="13"/>
      <c r="F37" s="13"/>
      <c r="G37" s="13"/>
      <c r="H37" s="13"/>
      <c r="I37" s="13"/>
      <c r="J37" s="15">
        <v>0</v>
      </c>
      <c r="L37" s="15">
        <v>0</v>
      </c>
      <c r="N37" s="16">
        <v>0</v>
      </c>
      <c r="O37" s="16">
        <v>0</v>
      </c>
    </row>
    <row r="40" spans="2:9" ht="12.75">
      <c r="B40" s="6" t="s">
        <v>101</v>
      </c>
      <c r="C40" s="17"/>
      <c r="D40" s="6"/>
      <c r="E40" s="6"/>
      <c r="F40" s="6"/>
      <c r="G40" s="6"/>
      <c r="H40" s="6"/>
      <c r="I40" s="6"/>
    </row>
    <row r="44" ht="12.75">
      <c r="B44" s="5" t="s">
        <v>73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rightToLeft="1" workbookViewId="0" topLeftCell="A1"/>
  </sheetViews>
  <sheetFormatPr defaultColWidth="9.140625" defaultRowHeight="12.75"/>
  <cols>
    <col min="2" max="2" width="27.7109375" style="0" customWidth="1"/>
    <col min="3" max="4" width="12.7109375" style="0" customWidth="1"/>
    <col min="5" max="7" width="11.7109375" style="0" customWidth="1"/>
    <col min="8" max="8" width="9.7109375" style="0" customWidth="1"/>
    <col min="9" max="9" width="11.7109375" style="0" customWidth="1"/>
    <col min="10" max="10" width="24.7109375" style="0" customWidth="1"/>
    <col min="11" max="11" width="27.7109375" style="0" customWidth="1"/>
    <col min="12" max="12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102</v>
      </c>
    </row>
    <row r="7" ht="15.75">
      <c r="B7" s="2" t="s">
        <v>1127</v>
      </c>
    </row>
    <row r="8" spans="2:12" ht="12.75">
      <c r="B8" s="3" t="s">
        <v>75</v>
      </c>
      <c r="C8" s="3" t="s">
        <v>76</v>
      </c>
      <c r="D8" s="3" t="s">
        <v>104</v>
      </c>
      <c r="E8" s="3" t="s">
        <v>164</v>
      </c>
      <c r="F8" s="3" t="s">
        <v>80</v>
      </c>
      <c r="G8" s="3" t="s">
        <v>107</v>
      </c>
      <c r="H8" s="3" t="s">
        <v>42</v>
      </c>
      <c r="I8" s="3" t="s">
        <v>83</v>
      </c>
      <c r="J8" s="3" t="s">
        <v>109</v>
      </c>
      <c r="K8" s="3" t="s">
        <v>110</v>
      </c>
      <c r="L8" s="3" t="s">
        <v>85</v>
      </c>
    </row>
    <row r="9" spans="2:12" ht="12.75">
      <c r="B9" s="4"/>
      <c r="C9" s="4"/>
      <c r="D9" s="4"/>
      <c r="E9" s="4"/>
      <c r="F9" s="4"/>
      <c r="G9" s="4" t="s">
        <v>113</v>
      </c>
      <c r="H9" s="4" t="s">
        <v>114</v>
      </c>
      <c r="I9" s="4" t="s">
        <v>87</v>
      </c>
      <c r="J9" s="4" t="s">
        <v>86</v>
      </c>
      <c r="K9" s="4" t="s">
        <v>86</v>
      </c>
      <c r="L9" s="4" t="s">
        <v>86</v>
      </c>
    </row>
    <row r="11" spans="2:12" ht="12.75">
      <c r="B11" s="3" t="s">
        <v>1128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 ht="12.75">
      <c r="B12" s="3" t="s">
        <v>1129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 ht="12.75">
      <c r="B13" s="13" t="s">
        <v>1129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 ht="12.75">
      <c r="B14" s="3" t="s">
        <v>1130</v>
      </c>
      <c r="C14" s="12"/>
      <c r="D14" s="3"/>
      <c r="E14" s="3"/>
      <c r="F14" s="3"/>
      <c r="G14" s="9">
        <v>0</v>
      </c>
      <c r="I14" s="9">
        <v>0</v>
      </c>
      <c r="K14" s="10">
        <v>0</v>
      </c>
      <c r="L14" s="10">
        <v>0</v>
      </c>
    </row>
    <row r="15" spans="2:12" ht="12.75">
      <c r="B15" s="13" t="s">
        <v>1130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8" spans="2:6" ht="12.75">
      <c r="B18" s="6" t="s">
        <v>101</v>
      </c>
      <c r="C18" s="17"/>
      <c r="D18" s="6"/>
      <c r="E18" s="6"/>
      <c r="F18" s="6"/>
    </row>
    <row r="22" ht="12.75">
      <c r="B22" s="5" t="s">
        <v>73</v>
      </c>
    </row>
  </sheetData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Shirly Hoch</dc:creator>
  <cp:keywords/>
  <dc:description/>
  <cp:lastModifiedBy>Shirly Hoch</cp:lastModifiedBy>
  <dcterms:created xsi:type="dcterms:W3CDTF">2018-04-09T10:32:20Z</dcterms:created>
  <dcterms:modified xsi:type="dcterms:W3CDTF">2018-04-11T10:26:05Z</dcterms:modified>
  <cp:category/>
  <cp:version/>
  <cp:contentType/>
  <cp:contentStatus/>
</cp:coreProperties>
</file>