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2\"/>
    </mc:Choice>
  </mc:AlternateContent>
  <bookViews>
    <workbookView xWindow="120" yWindow="120" windowWidth="17040" windowHeight="10560" tabRatio="93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 אופציות" sheetId="30" r:id="rId19"/>
    <sheet name="לא סחיר - חוזים עתידיים" sheetId="19" r:id="rId20"/>
    <sheet name="לא סחיר - מוצרים מובנים" sheetId="20" r:id="rId21"/>
    <sheet name="הלוואות" sheetId="21" r:id="rId22"/>
    <sheet name="פקדונות מעל 3 חודשים" sheetId="22" r:id="rId23"/>
    <sheet name="זכויות מקרקעין" sheetId="23" r:id="rId24"/>
    <sheet name="השקעה בחברות מוחזקות" sheetId="24" r:id="rId25"/>
    <sheet name="השקעות אחרות" sheetId="25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2" i="26" l="1"/>
  <c r="C11" i="26" s="1"/>
  <c r="C10" i="26" s="1"/>
  <c r="C13" i="26"/>
  <c r="R13" i="15" l="1"/>
  <c r="I12" i="25" l="1"/>
  <c r="I11" i="25" s="1"/>
  <c r="I10" i="25" s="1"/>
  <c r="M12" i="15"/>
  <c r="J12" i="15"/>
  <c r="P13" i="15"/>
  <c r="N13" i="15"/>
  <c r="N12" i="15" s="1"/>
  <c r="N11" i="15" s="1"/>
  <c r="J16" i="25" l="1"/>
  <c r="J15" i="25"/>
  <c r="J14" i="25"/>
  <c r="J13" i="25"/>
  <c r="J17" i="25"/>
  <c r="J12" i="25" s="1"/>
  <c r="J11" i="25" s="1"/>
  <c r="J10" i="25" s="1"/>
  <c r="J18" i="25"/>
  <c r="J19" i="25"/>
  <c r="J20" i="25"/>
  <c r="P12" i="15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P11" i="15" l="1"/>
  <c r="C12" i="1"/>
  <c r="C11" i="1"/>
  <c r="C42" i="1" l="1"/>
  <c r="D12" i="1" s="1"/>
  <c r="R33" i="15"/>
  <c r="R29" i="15"/>
  <c r="R19" i="15"/>
  <c r="R32" i="15"/>
  <c r="R24" i="15"/>
  <c r="R20" i="15"/>
  <c r="R28" i="15"/>
  <c r="R31" i="15"/>
  <c r="R23" i="15"/>
  <c r="R21" i="15"/>
  <c r="R18" i="15"/>
  <c r="R30" i="15"/>
  <c r="R22" i="15"/>
  <c r="R14" i="15"/>
  <c r="R25" i="15"/>
  <c r="R15" i="15"/>
  <c r="R26" i="15"/>
  <c r="R16" i="15"/>
  <c r="R34" i="15"/>
  <c r="R27" i="15"/>
  <c r="R17" i="15"/>
  <c r="C26" i="1"/>
  <c r="D11" i="1" l="1"/>
  <c r="K15" i="25"/>
  <c r="S25" i="15"/>
  <c r="S16" i="15"/>
  <c r="S18" i="15"/>
  <c r="S31" i="15"/>
  <c r="S28" i="15"/>
  <c r="S32" i="15"/>
  <c r="S20" i="15"/>
  <c r="S33" i="15"/>
  <c r="S21" i="15"/>
  <c r="S30" i="15"/>
  <c r="K14" i="25"/>
  <c r="K16" i="25"/>
  <c r="S26" i="15"/>
  <c r="S17" i="15"/>
  <c r="S34" i="15"/>
  <c r="S27" i="15"/>
  <c r="K18" i="25"/>
  <c r="S19" i="15"/>
  <c r="S29" i="15"/>
  <c r="S22" i="15"/>
  <c r="K13" i="25"/>
  <c r="S14" i="15"/>
  <c r="S15" i="15"/>
  <c r="K17" i="25"/>
  <c r="K19" i="25"/>
  <c r="S23" i="15"/>
  <c r="S24" i="15"/>
  <c r="K20" i="25"/>
  <c r="D18" i="1"/>
  <c r="D39" i="1"/>
  <c r="D36" i="1"/>
  <c r="D28" i="1"/>
  <c r="S13" i="15"/>
  <c r="D30" i="1"/>
  <c r="D29" i="1"/>
  <c r="D20" i="1"/>
  <c r="D19" i="1"/>
  <c r="D16" i="1"/>
  <c r="D17" i="1"/>
  <c r="D14" i="1"/>
  <c r="S12" i="15"/>
  <c r="D37" i="1"/>
  <c r="D22" i="1"/>
  <c r="D27" i="1"/>
  <c r="D32" i="1"/>
  <c r="D35" i="1"/>
  <c r="D41" i="1"/>
  <c r="D21" i="1"/>
  <c r="D25" i="1"/>
  <c r="D33" i="1"/>
  <c r="D34" i="1"/>
  <c r="D13" i="1"/>
  <c r="D15" i="1"/>
  <c r="D24" i="1"/>
  <c r="D31" i="1"/>
  <c r="D40" i="1"/>
  <c r="D26" i="1"/>
  <c r="C23" i="1"/>
  <c r="D23" i="1" s="1"/>
  <c r="K12" i="25" l="1"/>
  <c r="K11" i="25" s="1"/>
  <c r="K10" i="25" s="1"/>
  <c r="D42" i="1"/>
</calcChain>
</file>

<file path=xl/sharedStrings.xml><?xml version="1.0" encoding="utf-8"?>
<sst xmlns="http://schemas.openxmlformats.org/spreadsheetml/2006/main" count="4683" uniqueCount="1392">
  <si>
    <t>תאריך הדיווח: 28/06/2018</t>
  </si>
  <si>
    <t>החברה המדווחת: קופ"ג תעשיה אוירית</t>
  </si>
  <si>
    <t>שם מסלול/קרן/קופה: קופ"ג תע"א-גיל 50-60</t>
  </si>
  <si>
    <t>מספר מסלול/קרן/קופה: 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</si>
  <si>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</si>
  <si>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</si>
  <si>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</si>
  <si>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</si>
  <si>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</si>
  <si>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</si>
  <si>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</si>
  <si>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</si>
  <si>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</si>
  <si>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</si>
  <si>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</si>
  <si>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</si>
  <si>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</si>
  <si>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</si>
  <si>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</si>
  <si>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</si>
  <si>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</si>
  <si>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</si>
  <si>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</si>
  <si>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</si>
  <si>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</si>
  <si>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</si>
  <si>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</si>
  <si>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</si>
  <si>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</si>
  <si>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</si>
  <si>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</si>
  <si>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</si>
  <si>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</si>
  <si>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</si>
  <si>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</si>
  <si>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</si>
  <si>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</si>
  <si>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</si>
  <si>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</si>
  <si>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</si>
  <si>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</si>
  <si>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</si>
  <si>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</si>
  <si>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</si>
  <si>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</si>
  <si>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</si>
  <si>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</si>
  <si>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</si>
  <si>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</si>
  <si>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</si>
  <si>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</si>
  <si>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</si>
  <si>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</si>
  <si>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</si>
  <si>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</si>
  <si>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</si>
  <si>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</si>
  <si>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</si>
  <si>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</si>
  <si>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</si>
  <si>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</si>
  <si>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</si>
  <si>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</si>
  <si>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</si>
  <si>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</si>
  <si>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</si>
  <si>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</si>
  <si>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</si>
  <si>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</si>
  <si>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</si>
  <si>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</si>
  <si>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</si>
  <si>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</si>
  <si>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</si>
  <si>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</si>
  <si>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</si>
  <si>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</si>
  <si>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</si>
  <si>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</si>
  <si>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</si>
  <si>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</si>
  <si>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</si>
  <si>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</si>
  <si>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</si>
  <si>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</si>
  <si>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</si>
  <si>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</si>
  <si>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</si>
  <si>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</si>
  <si>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</si>
  <si>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</si>
  <si>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</si>
  <si>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</si>
  <si>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</si>
  <si>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</si>
  <si>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</si>
  <si>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</si>
  <si>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</si>
  <si>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</si>
  <si>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</si>
  <si>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</si>
  <si>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</si>
  <si>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</si>
  <si>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</si>
  <si>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</si>
  <si>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</si>
  <si>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</si>
  <si>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</si>
  <si>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</si>
  <si>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</si>
  <si>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</si>
  <si>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</si>
  <si>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</si>
  <si>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</si>
  <si>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</si>
  <si>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</si>
  <si>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</si>
  <si>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</si>
  <si>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</si>
  <si>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</si>
  <si>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</si>
  <si>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</si>
  <si>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</si>
  <si>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</si>
  <si>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</si>
  <si>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</si>
  <si>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</si>
  <si>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</si>
  <si>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</si>
  <si>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</si>
  <si>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</si>
  <si>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</si>
  <si>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</si>
  <si>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</si>
  <si>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</si>
  <si>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</si>
  <si>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</si>
  <si>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0421</t>
  </si>
  <si>
    <t>ממשלתי שקלי 0519</t>
  </si>
  <si>
    <t>ממשלתי שקלי 0825</t>
  </si>
  <si>
    <t>ממשלתי שקלי 1026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</si>
  <si>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</si>
  <si>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</si>
  <si>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</si>
  <si>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</si>
  <si>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</si>
  <si>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</si>
  <si>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</si>
  <si>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</si>
  <si>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</si>
  <si>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</si>
  <si>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</si>
  <si>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</si>
  <si>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</si>
  <si>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</si>
  <si>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</si>
  <si>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</si>
  <si>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</si>
  <si>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</si>
  <si>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</si>
  <si>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</si>
  <si>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</si>
  <si>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</si>
  <si>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</si>
  <si>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</si>
  <si>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</si>
  <si>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</si>
  <si>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</si>
  <si>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</si>
  <si>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</si>
  <si>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</si>
  <si>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</si>
  <si>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</si>
  <si>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</si>
  <si>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</si>
  <si>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</si>
  <si>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</si>
  <si>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</si>
  <si>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</si>
  <si>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</si>
  <si>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</si>
  <si>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</si>
  <si>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</si>
  <si>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</si>
  <si>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</si>
  <si>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</si>
  <si>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</si>
  <si>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</si>
  <si>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</si>
  <si>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</si>
  <si>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</si>
  <si>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</si>
  <si>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</si>
  <si>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</si>
  <si>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</si>
  <si>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</si>
  <si>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</si>
  <si>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</si>
  <si>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</si>
  <si>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</si>
  <si>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</si>
  <si>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</si>
  <si>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</si>
  <si>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</si>
  <si>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</si>
  <si>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</si>
  <si>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</si>
  <si>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</si>
  <si>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</si>
  <si>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</si>
  <si>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</si>
  <si>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</si>
  <si>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</si>
  <si>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</si>
  <si>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</si>
  <si>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</si>
  <si>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</si>
  <si>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אלוני חץ אג8</t>
  </si>
  <si>
    <t>ביג אג4</t>
  </si>
  <si>
    <t>ביג אג5</t>
  </si>
  <si>
    <t>ביג אג9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</si>
  <si>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</si>
  <si>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</si>
  <si>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</si>
  <si>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</si>
  <si>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</si>
  <si>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</si>
  <si>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אג3</t>
  </si>
  <si>
    <t>גזית גלוב אג4</t>
  </si>
  <si>
    <t>גזית גלוב אג9</t>
  </si>
  <si>
    <t>גלוב.ק12</t>
  </si>
  <si>
    <t>כללביט אג3</t>
  </si>
  <si>
    <t>ביטוח</t>
  </si>
  <si>
    <t>כללביט אג7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</si>
  <si>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</si>
  <si>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</si>
  <si>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</si>
  <si>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</si>
  <si>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</si>
  <si>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</si>
  <si>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</si>
  <si>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</si>
  <si>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</si>
  <si>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</si>
  <si>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</si>
  <si>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שלמה החזקות אג18</t>
  </si>
  <si>
    <t>שרותים</t>
  </si>
  <si>
    <t>דש איפקס אג3</t>
  </si>
  <si>
    <t>שירותים פיננסיים</t>
  </si>
  <si>
    <t>A1 IL</t>
  </si>
  <si>
    <t>הוט אג1</t>
  </si>
  <si>
    <t>מבני תעשיה אג17</t>
  </si>
  <si>
    <t>A+ IL</t>
  </si>
  <si>
    <t>נייר חדרה אג3</t>
  </si>
  <si>
    <t>עץ נייר ודפוס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</si>
  <si>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</si>
  <si>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</si>
  <si>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</si>
  <si>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</si>
  <si>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</si>
  <si>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</si>
  <si>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</si>
  <si>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</si>
  <si>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</si>
  <si>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</si>
  <si>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</si>
  <si>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</si>
  <si>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</si>
  <si>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</si>
  <si>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</si>
  <si>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</si>
  <si>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</si>
  <si>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</si>
  <si>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</si>
  <si>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</si>
  <si>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</si>
  <si>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</si>
  <si>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</si>
  <si>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</si>
  <si>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</si>
  <si>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</si>
  <si>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</si>
  <si>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</si>
  <si>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</si>
  <si>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אלדן תחבורה אג4</t>
  </si>
  <si>
    <t>Baa1 IL</t>
  </si>
  <si>
    <t>דיסקונט השקעות אג6</t>
  </si>
  <si>
    <t>BBB+ IL</t>
  </si>
  <si>
    <t>אינטרנט גולד ד'</t>
  </si>
  <si>
    <t>Baa3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</si>
  <si>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</si>
  <si>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</si>
  <si>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</si>
  <si>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</si>
  <si>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</si>
  <si>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</si>
  <si>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</si>
  <si>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</si>
  <si>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</si>
  <si>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</si>
  <si>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</si>
  <si>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</si>
  <si>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גב ים     אגח ח</t>
  </si>
  <si>
    <t>דה זראסאי אג4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</si>
  <si>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</si>
  <si>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</si>
  <si>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</si>
  <si>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</si>
  <si>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</si>
  <si>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</si>
  <si>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</si>
  <si>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</si>
  <si>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</si>
  <si>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</si>
  <si>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</si>
  <si>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</si>
  <si>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</si>
  <si>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</si>
  <si>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</si>
  <si>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</si>
  <si>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</si>
  <si>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</si>
  <si>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</si>
  <si>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</si>
  <si>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</si>
  <si>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</si>
  <si>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דמרי אג6</t>
  </si>
  <si>
    <t>לוינשטין נכסים אג1</t>
  </si>
  <si>
    <t>מבני תעשיה אג15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</si>
  <si>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</si>
  <si>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</si>
  <si>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</si>
  <si>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</si>
  <si>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</si>
  <si>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</si>
  <si>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</si>
  <si>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</si>
  <si>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</si>
  <si>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</si>
  <si>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</si>
  <si>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</si>
  <si>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</si>
  <si>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</si>
  <si>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</si>
  <si>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</si>
  <si>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</si>
  <si>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</si>
  <si>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</si>
  <si>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</si>
  <si>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</si>
  <si>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</si>
  <si>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</si>
  <si>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</si>
  <si>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</si>
  <si>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</si>
  <si>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</si>
  <si>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</si>
  <si>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</si>
  <si>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</si>
  <si>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</si>
  <si>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</si>
  <si>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שלהח.ק15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</si>
  <si>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</si>
  <si>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</si>
  <si>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</si>
  <si>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</si>
  <si>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</si>
  <si>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</si>
  <si>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אלדן תחבורה אג1</t>
  </si>
  <si>
    <t>דיסקונט השקעות אג10</t>
  </si>
  <si>
    <t>סקייליין אגח א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</si>
  <si>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</si>
  <si>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</si>
  <si>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</si>
  <si>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</si>
  <si>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</si>
  <si>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</si>
  <si>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</si>
  <si>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</si>
  <si>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</si>
  <si>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</si>
  <si>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</si>
  <si>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</si>
  <si>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</si>
  <si>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מדלי אג1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</si>
  <si>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</si>
  <si>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</si>
  <si>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</si>
  <si>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</si>
  <si>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</si>
  <si>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</si>
  <si>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</si>
  <si>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</si>
  <si>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</si>
  <si>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</si>
  <si>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</si>
  <si>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</si>
  <si>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</si>
  <si>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</si>
  <si>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</si>
  <si>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</si>
  <si>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</si>
  <si>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</si>
  <si>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</si>
  <si>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</si>
  <si>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</si>
  <si>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</si>
  <si>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</si>
  <si>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</si>
  <si>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</si>
  <si>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</si>
  <si>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</si>
  <si>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</si>
  <si>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</si>
  <si>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</si>
  <si>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</si>
  <si>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</si>
  <si>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</si>
  <si>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</si>
  <si>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</si>
  <si>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</si>
  <si>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</si>
  <si>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</si>
  <si>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</si>
  <si>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</si>
  <si>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</si>
  <si>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</si>
  <si>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</si>
  <si>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</si>
  <si>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</si>
  <si>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</si>
  <si>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</si>
  <si>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</si>
  <si>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</si>
  <si>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</si>
  <si>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</si>
  <si>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</si>
  <si>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</si>
  <si>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</si>
  <si>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</si>
  <si>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</si>
  <si>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</si>
  <si>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</si>
  <si>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</si>
  <si>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</si>
  <si>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</si>
  <si>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</si>
  <si>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</si>
  <si>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</si>
  <si>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</si>
  <si>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</si>
  <si>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</si>
  <si>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</si>
  <si>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</si>
  <si>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</si>
  <si>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MS 24/10/2023</t>
  </si>
  <si>
    <t>US61746BEC63</t>
  </si>
  <si>
    <t>AITOCU 5.625 5/36</t>
  </si>
  <si>
    <t>USP0092AAC38</t>
  </si>
  <si>
    <t>ASBBNK 6.65 6/24</t>
  </si>
  <si>
    <t>NZABBDG001C4</t>
  </si>
  <si>
    <t>BAC 4.2% 26/8/24</t>
  </si>
  <si>
    <t>US06051GFH74</t>
  </si>
  <si>
    <t>Baa2</t>
  </si>
  <si>
    <t>BAYNGR 3.75 1/7/74</t>
  </si>
  <si>
    <t>DE000A11QR73</t>
  </si>
  <si>
    <t>Pharmaceuticals &amp; Biotechnology</t>
  </si>
  <si>
    <t>CIMAU 5.95 11/13/22</t>
  </si>
  <si>
    <t>USQ55038AA33</t>
  </si>
  <si>
    <t>DOWAU 4.5 11/3/22</t>
  </si>
  <si>
    <t>AU3CB0228070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</si>
  <si>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</si>
  <si>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</si>
  <si>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</si>
  <si>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</si>
  <si>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</si>
  <si>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</si>
  <si>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</si>
  <si>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MQGAU 0 03/27/24</t>
  </si>
  <si>
    <t>US55608KAM71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</si>
  <si>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</si>
  <si>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</si>
  <si>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</si>
  <si>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</si>
  <si>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</si>
  <si>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</si>
  <si>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</si>
  <si>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</si>
  <si>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</si>
  <si>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</si>
  <si>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</si>
  <si>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</si>
  <si>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TWX 4.875 20</t>
  </si>
  <si>
    <t>US887317AF27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</si>
  <si>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</si>
  <si>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</si>
  <si>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</si>
  <si>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</si>
  <si>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</si>
  <si>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</si>
  <si>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</si>
  <si>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</si>
  <si>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</si>
  <si>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</si>
  <si>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</si>
  <si>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</si>
  <si>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</si>
  <si>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</si>
  <si>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</si>
  <si>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</si>
  <si>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</si>
  <si>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</si>
  <si>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</si>
  <si>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</si>
  <si>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PEMEX 5.5 1/21</t>
  </si>
  <si>
    <t>US71654QAX07</t>
  </si>
  <si>
    <t>STANLN 5.2 1/24</t>
  </si>
  <si>
    <t>XS0969864916</t>
  </si>
  <si>
    <t>EXPE 4 1/2 08/15/24</t>
  </si>
  <si>
    <t>US30212PAJ49</t>
  </si>
  <si>
    <t>תוכנה ואינטרנט</t>
  </si>
  <si>
    <t>Ba1</t>
  </si>
  <si>
    <t>LB 5 5/8 02/15/22</t>
  </si>
  <si>
    <t>US532716AU19</t>
  </si>
  <si>
    <t>Retailing</t>
  </si>
  <si>
    <t>BB+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</si>
  <si>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</si>
  <si>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</si>
  <si>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</si>
  <si>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</si>
  <si>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</si>
  <si>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</si>
  <si>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</si>
  <si>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</si>
  <si>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</si>
  <si>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</si>
  <si>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</si>
  <si>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</si>
  <si>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</si>
  <si>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</si>
  <si>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</si>
  <si>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</si>
  <si>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</si>
  <si>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</si>
  <si>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</si>
  <si>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</si>
  <si>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</si>
  <si>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</si>
  <si>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</si>
  <si>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</si>
  <si>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</si>
  <si>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</si>
  <si>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</si>
  <si>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</si>
  <si>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</si>
  <si>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</si>
  <si>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</si>
  <si>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</si>
  <si>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סודהסטרים</t>
  </si>
  <si>
    <t>מזון</t>
  </si>
  <si>
    <t>פרוטרום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</si>
  <si>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</si>
  <si>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</si>
  <si>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</si>
  <si>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</si>
  <si>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</si>
  <si>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</si>
  <si>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</si>
  <si>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</si>
  <si>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</si>
  <si>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</si>
  <si>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</si>
  <si>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</si>
  <si>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</si>
  <si>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</si>
  <si>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</si>
  <si>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</si>
  <si>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</si>
  <si>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</si>
  <si>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</si>
  <si>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</si>
  <si>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</si>
  <si>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</si>
  <si>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</si>
  <si>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</si>
  <si>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</si>
  <si>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</si>
  <si>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</si>
  <si>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</si>
  <si>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</si>
  <si>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</si>
  <si>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</si>
  <si>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</si>
  <si>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</si>
  <si>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</si>
  <si>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</si>
  <si>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אל על</t>
  </si>
  <si>
    <t>דנאל כא</t>
  </si>
  <si>
    <t>סקופ</t>
  </si>
  <si>
    <t>אדגר</t>
  </si>
  <si>
    <t>אזורים</t>
  </si>
  <si>
    <t>אלרוב נדלן ומלונאות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</si>
  <si>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</si>
  <si>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</si>
  <si>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</si>
  <si>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</si>
  <si>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</si>
  <si>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</si>
  <si>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כלכלית</t>
  </si>
  <si>
    <t>מבני תעשיה</t>
  </si>
  <si>
    <t>מגדלי תיכון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</si>
  <si>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</si>
  <si>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</si>
  <si>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</si>
  <si>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</si>
  <si>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</si>
  <si>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</si>
  <si>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</si>
  <si>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</si>
  <si>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</si>
  <si>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</si>
  <si>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</si>
  <si>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</si>
  <si>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</si>
  <si>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</si>
  <si>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</si>
  <si>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</si>
  <si>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</si>
  <si>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</si>
  <si>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</si>
  <si>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</si>
  <si>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</si>
  <si>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</si>
  <si>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</si>
  <si>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</si>
  <si>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</si>
  <si>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</si>
  <si>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</si>
  <si>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</si>
  <si>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</si>
  <si>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</si>
  <si>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</si>
  <si>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ארקו החזקות</t>
  </si>
  <si>
    <t>דור אלון</t>
  </si>
  <si>
    <t>לייבפרסון</t>
  </si>
  <si>
    <t>13-3861628</t>
  </si>
  <si>
    <t>מגיק</t>
  </si>
  <si>
    <t>סאפינס</t>
  </si>
  <si>
    <t>נובה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</si>
  <si>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</si>
  <si>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</si>
  <si>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</si>
  <si>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</si>
  <si>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</si>
  <si>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</si>
  <si>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</si>
  <si>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</si>
  <si>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</si>
  <si>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</si>
  <si>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</si>
  <si>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</si>
  <si>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</si>
  <si>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</si>
  <si>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</si>
  <si>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</si>
  <si>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</si>
  <si>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טיב טעם</t>
  </si>
  <si>
    <t>סקיילקס</t>
  </si>
  <si>
    <t>אוברסיז מניה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</si>
  <si>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</si>
  <si>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</si>
  <si>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</si>
  <si>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</si>
  <si>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</si>
  <si>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</si>
  <si>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</si>
  <si>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</si>
  <si>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</si>
  <si>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</si>
  <si>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</si>
  <si>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</si>
  <si>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</si>
  <si>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</si>
  <si>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</si>
  <si>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</si>
  <si>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</si>
  <si>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</si>
  <si>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אנרגיה</t>
  </si>
  <si>
    <t>דלק תמלוגים</t>
  </si>
  <si>
    <t>כהן פתוח</t>
  </si>
  <si>
    <t>חלל</t>
  </si>
  <si>
    <t>סאטקום מערכות</t>
  </si>
  <si>
    <t>פטרוכימיים</t>
  </si>
  <si>
    <t>מר</t>
  </si>
  <si>
    <t>ביי2 נטוורקס</t>
  </si>
  <si>
    <t>סומוטו</t>
  </si>
  <si>
    <t>קמטק</t>
  </si>
  <si>
    <t>בריינסוויי</t>
  </si>
  <si>
    <t>אלרון</t>
  </si>
  <si>
    <t>טלדור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</si>
  <si>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</si>
  <si>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</si>
  <si>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</si>
  <si>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</si>
  <si>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</si>
  <si>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</si>
  <si>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</si>
  <si>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</si>
  <si>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</si>
  <si>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</si>
  <si>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</si>
  <si>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</si>
  <si>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</si>
  <si>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</si>
  <si>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</si>
  <si>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</si>
  <si>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</si>
  <si>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</si>
  <si>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</si>
  <si>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</si>
  <si>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</si>
  <si>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</si>
  <si>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</si>
  <si>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</si>
  <si>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</si>
  <si>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</si>
  <si>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</si>
  <si>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</si>
  <si>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</si>
  <si>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</si>
  <si>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POINTER TELOCATION LTD</t>
  </si>
  <si>
    <t>IL0010826274</t>
  </si>
  <si>
    <t>ALPS ELECTRIC CO LTD</t>
  </si>
  <si>
    <t>JP3126400005</t>
  </si>
  <si>
    <t>ORBOTECH LTD</t>
  </si>
  <si>
    <t>IL0010823388</t>
  </si>
  <si>
    <t>FORD MOTOR</t>
  </si>
  <si>
    <t>US3453708600</t>
  </si>
  <si>
    <t>BP PLS</t>
  </si>
  <si>
    <t>US0556221044</t>
  </si>
  <si>
    <t>ENERGEAN OIL &amp; GAS PLC</t>
  </si>
  <si>
    <t>GB00BG12Y042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</si>
  <si>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</si>
  <si>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</si>
  <si>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</si>
  <si>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</si>
  <si>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</si>
  <si>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</si>
  <si>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</si>
  <si>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</si>
  <si>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</si>
  <si>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</si>
  <si>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</si>
  <si>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</si>
  <si>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</si>
  <si>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</si>
  <si>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</si>
  <si>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</si>
  <si>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</si>
  <si>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</si>
  <si>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</si>
  <si>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PLC</t>
  </si>
  <si>
    <t>GB00BFZWWZ43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</si>
  <si>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</si>
  <si>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</si>
  <si>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</si>
  <si>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</si>
  <si>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</si>
  <si>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</si>
  <si>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</si>
  <si>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</si>
  <si>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</si>
  <si>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</si>
  <si>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</si>
  <si>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</si>
  <si>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HOME DEPOT INC</t>
  </si>
  <si>
    <t>US4370761029</t>
  </si>
  <si>
    <t>LOWE'S COS INC</t>
  </si>
  <si>
    <t>US5486611073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</si>
  <si>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</si>
  <si>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</si>
  <si>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</si>
  <si>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</si>
  <si>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</si>
  <si>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</si>
  <si>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</si>
  <si>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</si>
  <si>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</si>
  <si>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</si>
  <si>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</si>
  <si>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</si>
  <si>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</si>
  <si>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</si>
  <si>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</si>
  <si>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</si>
  <si>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</si>
  <si>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</si>
  <si>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</si>
  <si>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</si>
  <si>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</si>
  <si>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</si>
  <si>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</si>
  <si>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</si>
  <si>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</si>
  <si>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</si>
  <si>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</si>
  <si>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</si>
  <si>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</si>
  <si>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</si>
  <si>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</si>
  <si>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</si>
  <si>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</si>
  <si>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</si>
  <si>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</si>
  <si>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LENDINGCLUB CORP</t>
  </si>
  <si>
    <t>US52603A1097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</si>
  <si>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</si>
  <si>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</si>
  <si>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</si>
  <si>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</si>
  <si>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</si>
  <si>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</si>
  <si>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</si>
  <si>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</si>
  <si>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</si>
  <si>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</si>
  <si>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</si>
  <si>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</si>
  <si>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</si>
  <si>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</si>
  <si>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</si>
  <si>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</si>
  <si>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</si>
  <si>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</si>
  <si>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</si>
  <si>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</si>
  <si>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</si>
  <si>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</si>
  <si>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</si>
  <si>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</si>
  <si>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</si>
  <si>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</si>
  <si>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</si>
  <si>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</si>
  <si>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</si>
  <si>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</si>
  <si>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</si>
  <si>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</si>
  <si>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KLA-TENCOR CORP</t>
  </si>
  <si>
    <t>US4824801009</t>
  </si>
  <si>
    <t>NXP SEMICONDUCTORS</t>
  </si>
  <si>
    <t>NL0009538784</t>
  </si>
  <si>
    <t>ELLOMAY CAPITAL</t>
  </si>
  <si>
    <t>IL0010826357</t>
  </si>
  <si>
    <t>Utilities</t>
  </si>
  <si>
    <t>NATIONAL GRID PLC</t>
  </si>
  <si>
    <t>US6362743006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</si>
  <si>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</si>
  <si>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</si>
  <si>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</si>
  <si>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</si>
  <si>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</si>
  <si>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</si>
  <si>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</si>
  <si>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</si>
  <si>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</si>
  <si>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AMUNDI INDEX SOLUTIONS-AMUNDI</t>
  </si>
  <si>
    <t>LU1681039217</t>
  </si>
  <si>
    <t>LENNAR CORP</t>
  </si>
  <si>
    <t>US5260571048</t>
  </si>
  <si>
    <t>MICRON TECHNOLOGY INC</t>
  </si>
  <si>
    <t>US5951121038</t>
  </si>
  <si>
    <t>FACEBOOK INC</t>
  </si>
  <si>
    <t>US30303M1027</t>
  </si>
  <si>
    <t>AQUANTIA CORP</t>
  </si>
  <si>
    <t>US03842Q1085</t>
  </si>
  <si>
    <t>BECTON DICKINSON AND CO</t>
  </si>
  <si>
    <t>US0758871091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</si>
  <si>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</si>
  <si>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</si>
  <si>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</si>
  <si>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</si>
  <si>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תכלית 60SME סד-1</t>
  </si>
  <si>
    <t>מדדי מניות בארץ</t>
  </si>
  <si>
    <t>סה"כ תעודות סל שמחקות מדדי מניות בחו"ל</t>
  </si>
  <si>
    <t>הראל סל 500S&amp;P</t>
  </si>
  <si>
    <t>מדדי מניות בחול</t>
  </si>
  <si>
    <t>הראל סל גרמניה דאקס</t>
  </si>
  <si>
    <t>הראל סל יורוסטוקס 60</t>
  </si>
  <si>
    <t>הראל סל סייבר ארהב</t>
  </si>
  <si>
    <t>פסגות סל 500S&amp;P סד1</t>
  </si>
  <si>
    <t>פסגות סל 600 STOXX E שקל</t>
  </si>
  <si>
    <t>פסגות סל FTSE 250 Mi שקל</t>
  </si>
  <si>
    <t>פסגות סל דאקס שקלי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</si>
  <si>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</si>
  <si>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</si>
  <si>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</si>
  <si>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</si>
  <si>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</si>
  <si>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</si>
  <si>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</si>
  <si>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דאקס שקלי</t>
  </si>
  <si>
    <t>קסם נאסדק 100</t>
  </si>
  <si>
    <t>קסם צריכה ארהב PR S&amp;</t>
  </si>
  <si>
    <t>קסם תא בלוסטאר ישראל</t>
  </si>
  <si>
    <t>תכלית 100 NASDAQ</t>
  </si>
  <si>
    <t>תכלית 100 NASDAQ מנו</t>
  </si>
  <si>
    <t>תכלית 500S&amp;P</t>
  </si>
  <si>
    <t>תכלית נאסדק ביוטכנול</t>
  </si>
  <si>
    <t>תכלית שווקים מתעוררים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</si>
  <si>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</si>
  <si>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</si>
  <si>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</si>
  <si>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</si>
  <si>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</si>
  <si>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</si>
  <si>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</si>
  <si>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</si>
  <si>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</si>
  <si>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</si>
  <si>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</si>
  <si>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</si>
  <si>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</si>
  <si>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LU1681044563</t>
  </si>
  <si>
    <t>DEKA MDAX UCITS ETF</t>
  </si>
  <si>
    <t>DE000ETFL441</t>
  </si>
  <si>
    <t>ENERGY SPDR(XLE</t>
  </si>
  <si>
    <t>US81369Y5069</t>
  </si>
  <si>
    <t>FIRST TRUST EMERGING MARKETS A</t>
  </si>
  <si>
    <t>US33737J1824</t>
  </si>
  <si>
    <t>FIRST TRUST EMERGING MARKETS A לקבל</t>
  </si>
  <si>
    <t>FIRST TRUST ISE CLOUD COMPUTIN</t>
  </si>
  <si>
    <t>US3373X1928</t>
  </si>
  <si>
    <t>FIRST TRUST MATERIALS ALPHADEX</t>
  </si>
  <si>
    <t>US33734X1688</t>
  </si>
  <si>
    <t>FIRST TRUST MATERIALS ALPHADEX לקבל</t>
  </si>
  <si>
    <t>GLOBAL X CHINA CONSUMER ETF</t>
  </si>
  <si>
    <t>US37950E4089</t>
  </si>
  <si>
    <t>GLOBAL X MSCI COLOMBIA</t>
  </si>
  <si>
    <t>US37950E2000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</si>
  <si>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</si>
  <si>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</si>
  <si>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</si>
  <si>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</si>
  <si>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</si>
  <si>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</si>
  <si>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</si>
  <si>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</si>
  <si>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</si>
  <si>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</si>
  <si>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</si>
  <si>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</si>
  <si>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</si>
  <si>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</si>
  <si>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MSCI SPAIN CAPPED</t>
  </si>
  <si>
    <t>US4642867646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</si>
  <si>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</si>
  <si>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</si>
  <si>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</si>
  <si>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</si>
  <si>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</si>
  <si>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</si>
  <si>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</si>
  <si>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</si>
  <si>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 BRAZIL(EWZ</t>
  </si>
  <si>
    <t>US4642864007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</si>
  <si>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</si>
  <si>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</si>
  <si>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</si>
  <si>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</si>
  <si>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</si>
  <si>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</si>
  <si>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</si>
  <si>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</si>
  <si>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</si>
  <si>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</si>
  <si>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</si>
  <si>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</si>
  <si>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</si>
  <si>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</si>
  <si>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</si>
  <si>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</si>
  <si>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</si>
  <si>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</si>
  <si>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</si>
  <si>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</si>
  <si>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</si>
  <si>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</si>
  <si>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</si>
  <si>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</si>
  <si>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</si>
  <si>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</si>
  <si>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</si>
  <si>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</si>
  <si>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</si>
  <si>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</si>
  <si>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</si>
  <si>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</si>
  <si>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</si>
  <si>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</si>
  <si>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</si>
  <si>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</si>
  <si>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</si>
  <si>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</si>
  <si>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</si>
  <si>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</si>
  <si>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</si>
  <si>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</si>
  <si>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</si>
  <si>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</si>
  <si>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INSUR(KIE</t>
  </si>
  <si>
    <t>US78464A7899</t>
  </si>
  <si>
    <t>SPDR S&amp;P OIL &amp; GAS EXPLORATION</t>
  </si>
  <si>
    <t>US78464A7303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</si>
  <si>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</si>
  <si>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</si>
  <si>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</si>
  <si>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</si>
  <si>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</si>
  <si>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</si>
  <si>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</si>
  <si>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</si>
  <si>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</si>
  <si>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</si>
  <si>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</si>
  <si>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</si>
  <si>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</si>
  <si>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</si>
  <si>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</si>
  <si>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</si>
  <si>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</si>
  <si>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</si>
  <si>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</si>
  <si>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</si>
  <si>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</si>
  <si>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</si>
  <si>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</si>
  <si>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</si>
  <si>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</si>
  <si>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</si>
  <si>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</si>
  <si>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</si>
  <si>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</si>
  <si>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</si>
  <si>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</si>
  <si>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</si>
  <si>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</si>
  <si>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</si>
  <si>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</si>
  <si>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</si>
  <si>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</si>
  <si>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</si>
  <si>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</si>
  <si>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</si>
  <si>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</si>
  <si>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</si>
  <si>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</si>
  <si>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</si>
  <si>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</si>
  <si>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</si>
  <si>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</si>
  <si>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</si>
  <si>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</si>
  <si>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</si>
  <si>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</si>
  <si>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</si>
  <si>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</si>
  <si>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</si>
  <si>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</si>
  <si>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</si>
  <si>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</si>
  <si>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</si>
  <si>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</si>
  <si>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</si>
  <si>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</si>
  <si>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</si>
  <si>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</si>
  <si>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</si>
  <si>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</si>
  <si>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</si>
  <si>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</si>
  <si>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</si>
  <si>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</si>
  <si>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</si>
  <si>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</si>
  <si>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</si>
  <si>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</si>
  <si>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</si>
  <si>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</si>
  <si>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</si>
  <si>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</si>
  <si>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</si>
  <si>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</si>
  <si>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</si>
  <si>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</si>
  <si>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UBAM-GLOB HIGH YIELD</t>
  </si>
  <si>
    <t>LU0569863243</t>
  </si>
  <si>
    <t>ATF LI AUSTRALIAN</t>
  </si>
  <si>
    <t>EQUITY TRUSTEES</t>
  </si>
  <si>
    <t>מניות</t>
  </si>
  <si>
    <t>EDMOND DE ROTHS EUR VALUE</t>
  </si>
  <si>
    <t>LU1103284433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</si>
  <si>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</si>
  <si>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</si>
  <si>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</si>
  <si>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</si>
  <si>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</si>
  <si>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</si>
  <si>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7. כתבי אופציה</t>
  </si>
  <si>
    <t>סה"כ כתבי אופציה</t>
  </si>
  <si>
    <t>סה"כ כתבי אופציה בישראל</t>
  </si>
  <si>
    <t>חלל תקש    אפ 6</t>
  </si>
  <si>
    <t>חלל תקש    אפ 7</t>
  </si>
  <si>
    <t>חלל תקש    אפ 8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</si>
  <si>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</si>
  <si>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</si>
  <si>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</si>
  <si>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</si>
  <si>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</si>
  <si>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1600 JUL</t>
  </si>
  <si>
    <t>P 1410 JUL</t>
  </si>
  <si>
    <t>סה"כ אופציות ₪/מט"ח</t>
  </si>
  <si>
    <t>סה"כ אופציות על ריבית</t>
  </si>
  <si>
    <t>סה"כ אופציות אחרות</t>
  </si>
  <si>
    <t>סה"כ אופציות בחו"ל</t>
  </si>
  <si>
    <t>SPX US 07/20/18 C2970</t>
  </si>
  <si>
    <t>SPX US 07/20/18 P2590</t>
  </si>
  <si>
    <t>SPX US 12/21/18 P2575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</si>
  <si>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</si>
  <si>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</si>
  <si>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</si>
  <si>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</si>
  <si>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</si>
  <si>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</si>
  <si>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</si>
  <si>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</si>
  <si>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</si>
  <si>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</si>
  <si>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</si>
  <si>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</si>
  <si>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</si>
  <si>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</si>
  <si>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</si>
  <si>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</si>
  <si>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</si>
  <si>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</si>
  <si>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</si>
  <si>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</si>
  <si>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</si>
  <si>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</si>
  <si>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</si>
  <si>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</si>
  <si>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</si>
  <si>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</si>
  <si>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</si>
  <si>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</si>
  <si>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</si>
  <si>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</si>
  <si>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</si>
  <si>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</si>
  <si>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</si>
  <si>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</si>
  <si>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</si>
  <si>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</si>
  <si>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</si>
  <si>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</si>
  <si>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</si>
  <si>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</si>
  <si>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</si>
  <si>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</si>
  <si>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</si>
  <si>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</si>
  <si>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</si>
  <si>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</si>
  <si>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</si>
  <si>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קבוצת דלק יא</t>
  </si>
  <si>
    <t>19/07/2006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</si>
  <si>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</si>
  <si>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</si>
  <si>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</si>
  <si>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</si>
  <si>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</si>
  <si>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</si>
  <si>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</si>
  <si>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</si>
  <si>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</si>
  <si>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</si>
  <si>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</si>
  <si>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</si>
  <si>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</si>
  <si>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</si>
  <si>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</si>
  <si>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</si>
  <si>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</si>
  <si>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לידקום א</t>
  </si>
  <si>
    <t>1/09/2009</t>
  </si>
  <si>
    <t>סה"כ אג"ח קונצרני לא צמוד</t>
  </si>
  <si>
    <t>סה"כ אג"ח קונצרני צמודות למט"ח</t>
  </si>
  <si>
    <t>דלק (תמר) ב'2018</t>
  </si>
  <si>
    <t>12/05/2014</t>
  </si>
  <si>
    <t>דלק (תמר) ג'2020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</si>
  <si>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</si>
  <si>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</si>
  <si>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</si>
  <si>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</si>
  <si>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</si>
  <si>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</si>
  <si>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</si>
  <si>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</si>
  <si>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</si>
  <si>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</si>
  <si>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</si>
  <si>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</si>
  <si>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</si>
  <si>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</si>
  <si>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</si>
  <si>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</si>
  <si>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</si>
  <si>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</si>
  <si>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</si>
  <si>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</si>
  <si>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</si>
  <si>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</si>
  <si>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</si>
  <si>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</si>
  <si>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</si>
  <si>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</si>
  <si>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</si>
  <si>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</si>
  <si>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</si>
  <si>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</si>
  <si>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</si>
  <si>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</si>
  <si>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</si>
  <si>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</si>
  <si>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</si>
  <si>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</si>
  <si>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</si>
  <si>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</si>
  <si>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</si>
  <si>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</si>
  <si>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</si>
  <si>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</si>
  <si>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טוליפ קפיטל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</si>
  <si>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</si>
  <si>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</si>
  <si>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</si>
  <si>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</si>
  <si>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</si>
  <si>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</si>
  <si>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</si>
  <si>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</si>
  <si>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</si>
  <si>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</si>
  <si>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</si>
  <si>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</si>
  <si>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</si>
  <si>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</si>
  <si>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</si>
  <si>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</si>
  <si>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</si>
  <si>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</si>
  <si>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</si>
  <si>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</si>
  <si>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</si>
  <si>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</si>
  <si>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</si>
  <si>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</si>
  <si>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</si>
  <si>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</si>
  <si>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</si>
  <si>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</si>
  <si>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</si>
  <si>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</si>
  <si>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</si>
  <si>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4.131300 10/07/18</t>
  </si>
  <si>
    <t>EUR/ILS FW 4.282900 10/07/18</t>
  </si>
  <si>
    <t>EUR/ILS FW 4.339000 10/07/18</t>
  </si>
  <si>
    <t>EUR/ILS FW 4.360000 10/07/18</t>
  </si>
  <si>
    <t>EUR/ILS FW 4.3698 25/07/18</t>
  </si>
  <si>
    <t>USD/IL SW 3.55880 25/07/18</t>
  </si>
  <si>
    <t>USD/ILS FW 3.564600 28/08/18</t>
  </si>
  <si>
    <t>USD/ILS FW 3.572100 5/09/18</t>
  </si>
  <si>
    <t>סה"כ חוזים מט"ח/ מט"ח</t>
  </si>
  <si>
    <t>סה"כ חוזים ריבית</t>
  </si>
  <si>
    <t>סה"כ חוזים אחר</t>
  </si>
  <si>
    <t>EUR/ILS FW 4.300700 10/07/18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</si>
  <si>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</si>
  <si>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</si>
  <si>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</si>
  <si>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</si>
  <si>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</si>
  <si>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</si>
  <si>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</si>
  <si>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</si>
  <si>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</si>
  <si>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</si>
  <si>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</si>
  <si>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</si>
  <si>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</si>
  <si>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</si>
  <si>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</si>
  <si>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</si>
  <si>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</si>
  <si>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</si>
  <si>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</si>
  <si>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</si>
  <si>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</si>
  <si>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</si>
  <si>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</si>
  <si>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</si>
  <si>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</si>
  <si>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</si>
  <si>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</si>
  <si>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</si>
  <si>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</si>
  <si>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</si>
  <si>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</si>
  <si>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</si>
  <si>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</si>
  <si>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</si>
  <si>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</si>
  <si>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</si>
  <si>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</si>
  <si>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</si>
  <si>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</si>
  <si>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</si>
  <si>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</si>
  <si>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</si>
  <si>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</si>
  <si>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</si>
  <si>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</si>
  <si>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</si>
  <si>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</si>
  <si>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</si>
  <si>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</si>
  <si>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</si>
  <si>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</si>
  <si>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</si>
  <si>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</si>
  <si>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</si>
  <si>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</si>
  <si>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</si>
  <si>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</si>
  <si>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</si>
  <si>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</si>
  <si>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</si>
  <si>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</si>
  <si>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</si>
  <si>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</si>
  <si>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</si>
  <si>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</si>
  <si>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</si>
  <si>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</si>
  <si>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</si>
  <si>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</si>
  <si>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</si>
  <si>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</si>
  <si>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</si>
  <si>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</si>
  <si>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</si>
  <si>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</si>
  <si>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</si>
  <si>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</si>
  <si>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</si>
  <si>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</si>
  <si>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</si>
  <si>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</si>
  <si>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</si>
  <si>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</si>
  <si>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</si>
  <si>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</si>
  <si>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</si>
  <si>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</si>
  <si>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</si>
  <si>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</si>
  <si>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</si>
  <si>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</si>
  <si>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7. אופציות</t>
  </si>
  <si>
    <t>מזומן בקופה</t>
  </si>
  <si>
    <t>מזומן בפועלים סהר</t>
  </si>
  <si>
    <t>מזומן בבנק אוצר החיל</t>
  </si>
  <si>
    <t>דולר אוסטרלי בפועלים סהר</t>
  </si>
  <si>
    <t>דולר אמריקאי בפועלים סהר</t>
  </si>
  <si>
    <t>דולר הונג קונג בפועלים סהר</t>
  </si>
  <si>
    <t>דולר ניו זילנד בפועלים סהר</t>
  </si>
  <si>
    <t>יורו פת"ז פ.ס בפועלים סהר</t>
  </si>
  <si>
    <t>יין בפועלים סהר</t>
  </si>
  <si>
    <t>לי"שט בפועלים סהר</t>
  </si>
  <si>
    <t>פזו מקסיקני בפועלים סהר</t>
  </si>
  <si>
    <t>פרנק שוויצרי מזומן בפועלים סהר</t>
  </si>
  <si>
    <t>פחק -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</si>
</sst>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2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  <charset val="177"/>
    </font>
    <font>
      <sz val="10"/>
      <name val="Ariel"/>
    </font>
    <font>
      <sz val="10"/>
      <color rgb="FF0000FF"/>
      <name val="Ariel"/>
      <charset val="177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 readingOrder="2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6" fillId="0" borderId="0" xfId="0" applyNumberFormat="1" applyFont="1" applyAlignment="1"/>
    <xf numFmtId="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5" fillId="0" borderId="0" xfId="1" applyFont="1" applyFill="1" applyAlignment="1">
      <alignment horizontal="right" readingOrder="1"/>
    </xf>
    <xf numFmtId="4" fontId="5" fillId="0" borderId="0" xfId="1" applyNumberFormat="1" applyFont="1" applyFill="1" applyAlignment="1">
      <alignment horizontal="right" readingOrder="1"/>
    </xf>
    <xf numFmtId="10" fontId="0" fillId="0" borderId="0" xfId="2" applyNumberFormat="1" applyFont="1"/>
    <xf numFmtId="0" fontId="6" fillId="0" borderId="0" xfId="0" applyFont="1" applyFill="1" applyAlignment="1">
      <alignment horizontal="right" readingOrder="2"/>
    </xf>
    <xf numFmtId="0" fontId="3" fillId="0" borderId="0" xfId="0" applyFont="1" applyFill="1" applyAlignment="1">
      <alignment horizontal="right" readingOrder="2"/>
    </xf>
    <xf numFmtId="164" fontId="5" fillId="0" borderId="0" xfId="0" applyNumberFormat="1" applyFont="1" applyFill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10" fontId="0" fillId="0" borderId="0" xfId="2" applyNumberFormat="1" applyFont="1" applyFill="1"/>
    <xf numFmtId="4" fontId="3" fillId="0" borderId="0" xfId="0" applyNumberFormat="1" applyFont="1" applyFill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rightToLeft="1" tabSelected="1" topLeftCell="A4" workbookViewId="0">
      <selection activeCell="C42" sqref="C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" bestFit="1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85194</v>
      </c>
      <c r="D11" s="8">
        <f t="shared" ref="D11:D37" si="0">C11/$C$42</f>
        <v>4.3187653349779052E-2</v>
      </c>
    </row>
    <row r="12" spans="2:4">
      <c r="B12" s="6" t="s">
        <v>10</v>
      </c>
      <c r="C12" s="7">
        <f>+C13+C14+C15+C16+C17+C18+C19+C20+C21+C22</f>
        <v>1551952.23</v>
      </c>
      <c r="D12" s="8">
        <f t="shared" si="0"/>
        <v>0.7867358607960252</v>
      </c>
    </row>
    <row r="13" spans="2:4">
      <c r="B13" s="6" t="s">
        <v>11</v>
      </c>
      <c r="C13" s="7">
        <f>+'תעודות התחייבות ממשלתיות'!O11</f>
        <v>418207.92</v>
      </c>
      <c r="D13" s="8">
        <f t="shared" si="0"/>
        <v>0.21200341194323696</v>
      </c>
    </row>
    <row r="14" spans="2:4">
      <c r="B14" s="6" t="s">
        <v>12</v>
      </c>
      <c r="C14" s="7">
        <f>+'תעודות חוב מסחריות'!R11</f>
        <v>0</v>
      </c>
      <c r="D14" s="26">
        <f t="shared" si="0"/>
        <v>0</v>
      </c>
    </row>
    <row r="15" spans="2:4">
      <c r="B15" s="6" t="s">
        <v>13</v>
      </c>
      <c r="C15" s="7">
        <f>+'אג"ח קונצרני'!R11</f>
        <v>416243.14</v>
      </c>
      <c r="D15" s="26">
        <f t="shared" si="0"/>
        <v>0.2110074000462891</v>
      </c>
    </row>
    <row r="16" spans="2:4">
      <c r="B16" s="6" t="s">
        <v>14</v>
      </c>
      <c r="C16" s="7">
        <f>+מניות!L11</f>
        <v>331805.43</v>
      </c>
      <c r="D16" s="26">
        <f t="shared" si="0"/>
        <v>0.16820313508479914</v>
      </c>
    </row>
    <row r="17" spans="2:4">
      <c r="B17" s="6" t="s">
        <v>15</v>
      </c>
      <c r="C17" s="7">
        <f>+'תעודות סל'!K11</f>
        <v>316042.39</v>
      </c>
      <c r="D17" s="26">
        <f t="shared" si="0"/>
        <v>0.16021232930905555</v>
      </c>
    </row>
    <row r="18" spans="2:4">
      <c r="B18" s="6" t="s">
        <v>16</v>
      </c>
      <c r="C18" s="7">
        <f>+'קרנות נאמנות'!L11</f>
        <v>58596.93</v>
      </c>
      <c r="D18" s="26">
        <f t="shared" si="0"/>
        <v>2.9704719818311957E-2</v>
      </c>
    </row>
    <row r="19" spans="2:4">
      <c r="B19" s="6" t="s">
        <v>17</v>
      </c>
      <c r="C19" s="7">
        <f>+'כתבי אופציה'!I11</f>
        <v>18.07</v>
      </c>
      <c r="D19" s="26">
        <f t="shared" si="0"/>
        <v>9.1602800200777942E-6</v>
      </c>
    </row>
    <row r="20" spans="2:4">
      <c r="B20" s="6" t="s">
        <v>18</v>
      </c>
      <c r="C20" s="7">
        <f>+אופציות!I11</f>
        <v>327.01</v>
      </c>
      <c r="D20" s="26">
        <f t="shared" si="0"/>
        <v>1.6577217318016819E-4</v>
      </c>
    </row>
    <row r="21" spans="2:4">
      <c r="B21" s="6" t="s">
        <v>19</v>
      </c>
      <c r="C21" s="7">
        <f>+'חוזים עתידיים'!I11</f>
        <v>0</v>
      </c>
      <c r="D21" s="26">
        <f t="shared" si="0"/>
        <v>0</v>
      </c>
    </row>
    <row r="22" spans="2:4">
      <c r="B22" s="6" t="s">
        <v>20</v>
      </c>
      <c r="C22" s="7">
        <f>+'מוצרים מובנים'!N11</f>
        <v>10711.34</v>
      </c>
      <c r="D22" s="26">
        <f t="shared" si="0"/>
        <v>5.4299321411322675E-3</v>
      </c>
    </row>
    <row r="23" spans="2:4">
      <c r="B23" s="6" t="s">
        <v>21</v>
      </c>
      <c r="C23" s="7">
        <f>+C24+C25+C26+C27+C28+C29+C30+C31+C32</f>
        <v>312051.81</v>
      </c>
      <c r="D23" s="26">
        <f t="shared" si="0"/>
        <v>0.15818937246110193</v>
      </c>
    </row>
    <row r="24" spans="2:4">
      <c r="B24" s="6" t="s">
        <v>11</v>
      </c>
      <c r="C24" s="7">
        <f>+'לא סחיר- תעודות התחייבות ממשלתי'!M11</f>
        <v>0</v>
      </c>
      <c r="D24" s="26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26">
        <f t="shared" si="0"/>
        <v>0</v>
      </c>
    </row>
    <row r="26" spans="2:4">
      <c r="B26" s="6" t="s">
        <v>23</v>
      </c>
      <c r="C26" s="7">
        <f>+'לא סחיר - אג"ח קונצרני'!P11</f>
        <v>49850.04</v>
      </c>
      <c r="D26" s="26">
        <f t="shared" si="0"/>
        <v>2.5270632286224615E-2</v>
      </c>
    </row>
    <row r="27" spans="2:4">
      <c r="B27" s="6" t="s">
        <v>24</v>
      </c>
      <c r="C27" s="7">
        <f>+'לא סחיר - מניות'!J11</f>
        <v>1476.93</v>
      </c>
      <c r="D27" s="26">
        <f t="shared" si="0"/>
        <v>7.4870461372736558E-4</v>
      </c>
    </row>
    <row r="28" spans="2:4">
      <c r="B28" s="6" t="s">
        <v>25</v>
      </c>
      <c r="C28" s="7">
        <f>+'לא סחיר - קרנות השקעה'!H11</f>
        <v>267130.02</v>
      </c>
      <c r="D28" s="26">
        <f t="shared" si="0"/>
        <v>0.13541703292578758</v>
      </c>
    </row>
    <row r="29" spans="2:4">
      <c r="B29" s="6" t="s">
        <v>26</v>
      </c>
      <c r="C29" s="7">
        <f>+'לא סחיר - כתבי אופציה'!I11</f>
        <v>0.31</v>
      </c>
      <c r="D29" s="26">
        <f t="shared" si="0"/>
        <v>1.571492421817441E-7</v>
      </c>
    </row>
    <row r="30" spans="2:4">
      <c r="B30" s="6" t="s">
        <v>27</v>
      </c>
      <c r="C30" s="7">
        <f>+'לא סחיר -  אופציות'!I11</f>
        <v>0</v>
      </c>
      <c r="D30" s="26">
        <f t="shared" si="0"/>
        <v>0</v>
      </c>
    </row>
    <row r="31" spans="2:4">
      <c r="B31" s="6" t="s">
        <v>28</v>
      </c>
      <c r="C31" s="7">
        <f>+'לא סחיר - חוזים עתידיים'!I11</f>
        <v>-6405.49</v>
      </c>
      <c r="D31" s="26">
        <f t="shared" si="0"/>
        <v>-3.2471545138798063E-3</v>
      </c>
    </row>
    <row r="32" spans="2:4">
      <c r="B32" s="6" t="s">
        <v>29</v>
      </c>
      <c r="C32" s="7">
        <f>+'לא סחיר - מוצרים מובנים'!N11</f>
        <v>0</v>
      </c>
      <c r="D32" s="26">
        <f t="shared" si="0"/>
        <v>0</v>
      </c>
    </row>
    <row r="33" spans="2:5">
      <c r="B33" s="6" t="s">
        <v>30</v>
      </c>
      <c r="C33" s="7">
        <f>+הלוואות!O10</f>
        <v>608.91999999999996</v>
      </c>
      <c r="D33" s="26">
        <f t="shared" si="0"/>
        <v>3.086816662880891E-4</v>
      </c>
    </row>
    <row r="34" spans="2:5">
      <c r="B34" s="6" t="s">
        <v>31</v>
      </c>
      <c r="C34" s="7">
        <f>+'פקדונות מעל 3 חודשים'!M10</f>
        <v>1752.93</v>
      </c>
      <c r="D34" s="26">
        <f t="shared" si="0"/>
        <v>8.8861813257304747E-4</v>
      </c>
    </row>
    <row r="35" spans="2:5">
      <c r="B35" s="6" t="s">
        <v>32</v>
      </c>
      <c r="C35" s="7">
        <f>+'זכויות מקרקעין'!G10</f>
        <v>0</v>
      </c>
      <c r="D35" s="26">
        <f t="shared" si="0"/>
        <v>0</v>
      </c>
    </row>
    <row r="36" spans="2:5">
      <c r="B36" s="6" t="s">
        <v>33</v>
      </c>
      <c r="C36" s="7">
        <f>+'השקעה בחברות מוחזקות'!I10</f>
        <v>0</v>
      </c>
      <c r="D36" s="26">
        <f t="shared" si="0"/>
        <v>0</v>
      </c>
    </row>
    <row r="37" spans="2:5">
      <c r="B37" s="6" t="s">
        <v>34</v>
      </c>
      <c r="C37" s="7">
        <f>+'השקעות אחרות'!I10</f>
        <v>21087.23</v>
      </c>
      <c r="D37" s="26">
        <f t="shared" si="0"/>
        <v>1.0689813594232708E-2</v>
      </c>
    </row>
    <row r="38" spans="2:5">
      <c r="B38" s="5" t="s">
        <v>35</v>
      </c>
      <c r="C38" s="5"/>
      <c r="D38" s="5"/>
      <c r="E38" s="52"/>
    </row>
    <row r="39" spans="2:5">
      <c r="B39" s="6" t="s">
        <v>36</v>
      </c>
      <c r="C39" s="7">
        <f>+'עלות מתואמת אג"ח קונצרני סחיר'!M10</f>
        <v>0</v>
      </c>
      <c r="D39" s="8">
        <f>C39/C42</f>
        <v>0</v>
      </c>
      <c r="E39" s="52"/>
    </row>
    <row r="40" spans="2:5">
      <c r="B40" s="6" t="s">
        <v>37</v>
      </c>
      <c r="C40" s="7">
        <f>+'עלות מתואמת אג"ח קונצרני ל.סחיר'!M10</f>
        <v>0</v>
      </c>
      <c r="D40" s="8">
        <f>C40/C42</f>
        <v>0</v>
      </c>
      <c r="E40" s="52"/>
    </row>
    <row r="41" spans="2:5">
      <c r="B41" s="6" t="s">
        <v>38</v>
      </c>
      <c r="C41" s="7">
        <f>+'עלות מתואמת מסגרות אשראי ללווים'!M10</f>
        <v>0</v>
      </c>
      <c r="D41" s="8">
        <f>C41/C42</f>
        <v>0</v>
      </c>
      <c r="E41" s="52"/>
    </row>
    <row r="42" spans="2:5">
      <c r="B42" s="3" t="s">
        <v>39</v>
      </c>
      <c r="C42" s="58">
        <f>+C11+C12+C23+C33+C34+C35+C36+C37+C39+C40+C41</f>
        <v>1972647.1199999999</v>
      </c>
      <c r="D42" s="10">
        <f>+D11+D12+D23+D33+D34+D35+D36+D37</f>
        <v>1</v>
      </c>
      <c r="E42" s="52"/>
    </row>
    <row r="43" spans="2:5">
      <c r="B43" s="6" t="s">
        <v>40</v>
      </c>
      <c r="C43" s="7">
        <f>+'יתרת התחייבות להשקעה'!C10</f>
        <v>106770</v>
      </c>
      <c r="D43" s="8">
        <f>C43/C42</f>
        <v>5.4125240605628441E-2</v>
      </c>
      <c r="E43" s="52"/>
    </row>
    <row r="44" spans="2:5">
      <c r="E44" s="52"/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3.649</v>
      </c>
    </row>
    <row r="48" spans="2:5">
      <c r="C48" s="6" t="s">
        <v>44</v>
      </c>
      <c r="D48" s="11">
        <v>3.3107000000000002</v>
      </c>
    </row>
    <row r="49" spans="3:4">
      <c r="C49" s="6" t="s">
        <v>45</v>
      </c>
      <c r="D49" s="11">
        <v>4.7750000000000004</v>
      </c>
    </row>
    <row r="50" spans="3:4">
      <c r="C50" s="6" t="s">
        <v>46</v>
      </c>
      <c r="D50" s="11">
        <v>3.6564999999999999</v>
      </c>
    </row>
    <row r="51" spans="3:4">
      <c r="C51" s="6" t="s">
        <v>47</v>
      </c>
      <c r="D51" s="11">
        <v>2.7454000000000001</v>
      </c>
    </row>
    <row r="52" spans="3:4">
      <c r="C52" s="6" t="s">
        <v>48</v>
      </c>
      <c r="D52" s="11">
        <v>4.2257999999999996</v>
      </c>
    </row>
    <row r="53" spans="3:4">
      <c r="C53" s="6" t="s">
        <v>49</v>
      </c>
      <c r="D53" s="11">
        <v>0.40560000000000002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0.56720000000000004</v>
      </c>
    </row>
    <row r="56" spans="3:4">
      <c r="C56" s="6" t="s">
        <v>52</v>
      </c>
      <c r="D56" s="11">
        <v>0.26369999999999999</v>
      </c>
    </row>
    <row r="57" spans="3:4">
      <c r="C57" s="6" t="s">
        <v>53</v>
      </c>
      <c r="D57" s="11">
        <v>2.6793999999999998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0.44629999999999997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0.18310000000000001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0.95079999999999998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0.11026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2.4706999999999999</v>
      </c>
    </row>
    <row r="70" spans="2:4">
      <c r="C70" s="6" t="s">
        <v>66</v>
      </c>
      <c r="D70" s="11">
        <v>0.79769999999999996</v>
      </c>
    </row>
    <row r="71" spans="2:4">
      <c r="C71" s="6" t="s">
        <v>67</v>
      </c>
      <c r="D71" s="11">
        <v>0.46610000000000001</v>
      </c>
    </row>
    <row r="72" spans="2:4">
      <c r="C72" s="6" t="s">
        <v>68</v>
      </c>
      <c r="D72" s="11">
        <v>2.6743999999999999</v>
      </c>
    </row>
    <row r="73" spans="2:4">
      <c r="C73" s="6" t="s">
        <v>69</v>
      </c>
      <c r="D73" s="11">
        <v>0.56840000000000002</v>
      </c>
    </row>
    <row r="74" spans="2:4">
      <c r="C74" s="6" t="s">
        <v>70</v>
      </c>
      <c r="D74" s="11">
        <v>0.97089999999999999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3.2520000000000001E-3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rightToLeft="1" workbookViewId="0">
      <selection activeCell="H22" sqref="H22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  <col min="13" max="13" width="11.42578125" bestFit="1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75</v>
      </c>
    </row>
    <row r="7" spans="2:13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3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3">
      <c r="B10" s="3" t="s">
        <v>89</v>
      </c>
      <c r="C10" s="12"/>
      <c r="D10" s="3"/>
      <c r="E10" s="3"/>
      <c r="F10" s="3"/>
      <c r="G10" s="3"/>
      <c r="J10" s="9">
        <v>85194</v>
      </c>
      <c r="K10" s="10">
        <v>1</v>
      </c>
      <c r="L10" s="10">
        <v>4.3200000000000002E-2</v>
      </c>
    </row>
    <row r="11" spans="2:13">
      <c r="B11" s="3" t="s">
        <v>90</v>
      </c>
      <c r="C11" s="12"/>
      <c r="D11" s="3"/>
      <c r="E11" s="3"/>
      <c r="F11" s="3"/>
      <c r="G11" s="3"/>
      <c r="J11" s="9">
        <v>85194</v>
      </c>
      <c r="K11" s="10">
        <v>1</v>
      </c>
      <c r="L11" s="10">
        <v>4.3200000000000002E-2</v>
      </c>
    </row>
    <row r="12" spans="2:13">
      <c r="B12" s="13" t="s">
        <v>91</v>
      </c>
      <c r="C12" s="14"/>
      <c r="D12" s="13"/>
      <c r="E12" s="13"/>
      <c r="F12" s="13"/>
      <c r="G12" s="13"/>
      <c r="J12" s="15">
        <v>1868.87</v>
      </c>
      <c r="K12" s="16">
        <v>2.1899999999999999E-2</v>
      </c>
      <c r="L12" s="16">
        <v>8.9999999999999998E-4</v>
      </c>
    </row>
    <row r="13" spans="2:13">
      <c r="B13" s="35" t="s">
        <v>1379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v>2.1899999999999999E-2</v>
      </c>
      <c r="L13" s="8">
        <v>0</v>
      </c>
      <c r="M13" s="47"/>
    </row>
    <row r="14" spans="2:13">
      <c r="B14" s="35" t="s">
        <v>1380</v>
      </c>
      <c r="C14" s="17">
        <v>4</v>
      </c>
      <c r="D14" s="18">
        <v>12</v>
      </c>
      <c r="E14" s="6"/>
      <c r="F14" s="6"/>
      <c r="G14" s="6" t="s">
        <v>92</v>
      </c>
      <c r="J14" s="7">
        <v>189.68</v>
      </c>
      <c r="K14" s="8">
        <v>2.1899999999999999E-2</v>
      </c>
      <c r="L14" s="8">
        <v>1E-4</v>
      </c>
      <c r="M14" s="47"/>
    </row>
    <row r="15" spans="2:13">
      <c r="B15" s="35" t="s">
        <v>1381</v>
      </c>
      <c r="C15" s="17">
        <v>4</v>
      </c>
      <c r="D15" s="18">
        <v>14</v>
      </c>
      <c r="E15" s="6"/>
      <c r="F15" s="6"/>
      <c r="G15" s="6" t="s">
        <v>92</v>
      </c>
      <c r="J15" s="7">
        <v>1676.19</v>
      </c>
      <c r="K15" s="8">
        <v>2.1899999999999999E-2</v>
      </c>
      <c r="L15" s="8">
        <v>8.0000000000000004E-4</v>
      </c>
      <c r="M15" s="47"/>
    </row>
    <row r="16" spans="2:13">
      <c r="B16" s="13" t="s">
        <v>95</v>
      </c>
      <c r="C16" s="14"/>
      <c r="D16" s="13"/>
      <c r="E16" s="13"/>
      <c r="F16" s="13"/>
      <c r="G16" s="13"/>
      <c r="J16" s="15">
        <v>35821.629999999997</v>
      </c>
      <c r="K16" s="16">
        <v>0.42049999999999998</v>
      </c>
      <c r="L16" s="16">
        <v>1.8200000000000001E-2</v>
      </c>
      <c r="M16" s="47"/>
    </row>
    <row r="17" spans="1:13">
      <c r="B17" s="6" t="s">
        <v>1382</v>
      </c>
      <c r="C17" s="17">
        <v>1000470</v>
      </c>
      <c r="D17" s="18">
        <v>12</v>
      </c>
      <c r="E17" s="6"/>
      <c r="F17" s="6"/>
      <c r="G17" s="6" t="s">
        <v>53</v>
      </c>
      <c r="J17" s="7">
        <v>36.770000000000003</v>
      </c>
      <c r="K17" s="8">
        <v>4.0000000000000002E-4</v>
      </c>
      <c r="L17" s="8">
        <v>0</v>
      </c>
      <c r="M17" s="47"/>
    </row>
    <row r="18" spans="1:13" s="52" customFormat="1">
      <c r="A18" s="53"/>
      <c r="B18" s="35" t="s">
        <v>1383</v>
      </c>
      <c r="C18" s="54">
        <v>1000280</v>
      </c>
      <c r="D18" s="55">
        <v>12</v>
      </c>
      <c r="E18" s="35"/>
      <c r="F18" s="35"/>
      <c r="G18" s="35" t="s">
        <v>43</v>
      </c>
      <c r="J18" s="56">
        <v>20796.190000000002</v>
      </c>
      <c r="K18" s="50">
        <v>0.24410000000000001</v>
      </c>
      <c r="L18" s="50">
        <v>1.06E-2</v>
      </c>
      <c r="M18" s="57"/>
    </row>
    <row r="19" spans="1:13">
      <c r="B19" s="6" t="s">
        <v>1384</v>
      </c>
      <c r="C19" s="17">
        <v>1001056</v>
      </c>
      <c r="D19" s="18">
        <v>12</v>
      </c>
      <c r="E19" s="6"/>
      <c r="F19" s="6"/>
      <c r="G19" s="6" t="s">
        <v>67</v>
      </c>
      <c r="J19" s="7">
        <v>670.44</v>
      </c>
      <c r="K19" s="8">
        <v>7.9000000000000008E-3</v>
      </c>
      <c r="L19" s="8">
        <v>2.9999999999999997E-4</v>
      </c>
      <c r="M19" s="47"/>
    </row>
    <row r="20" spans="1:13">
      <c r="B20" s="6" t="s">
        <v>1385</v>
      </c>
      <c r="C20" s="17">
        <v>1000587</v>
      </c>
      <c r="D20" s="18">
        <v>12</v>
      </c>
      <c r="E20" s="6"/>
      <c r="F20" s="6"/>
      <c r="G20" s="6" t="s">
        <v>65</v>
      </c>
      <c r="J20" s="7">
        <v>147.87</v>
      </c>
      <c r="K20" s="8">
        <v>1.6999999999999999E-3</v>
      </c>
      <c r="L20" s="8">
        <v>1E-4</v>
      </c>
      <c r="M20" s="47"/>
    </row>
    <row r="21" spans="1:13" s="52" customFormat="1">
      <c r="A21" s="53"/>
      <c r="B21" s="35" t="s">
        <v>1386</v>
      </c>
      <c r="C21" s="54">
        <v>1000298</v>
      </c>
      <c r="D21" s="55">
        <v>12</v>
      </c>
      <c r="E21" s="35"/>
      <c r="F21" s="35"/>
      <c r="G21" s="35" t="s">
        <v>48</v>
      </c>
      <c r="J21" s="56">
        <v>8886.6299999999992</v>
      </c>
      <c r="K21" s="50">
        <v>0.1043</v>
      </c>
      <c r="L21" s="50">
        <v>4.5000000000000005E-3</v>
      </c>
      <c r="M21" s="57"/>
    </row>
    <row r="22" spans="1:13">
      <c r="B22" s="6" t="s">
        <v>1387</v>
      </c>
      <c r="C22" s="17">
        <v>1000389</v>
      </c>
      <c r="D22" s="18">
        <v>12</v>
      </c>
      <c r="E22" s="6"/>
      <c r="F22" s="6"/>
      <c r="G22" s="6" t="s">
        <v>44</v>
      </c>
      <c r="J22" s="7">
        <v>2721.92</v>
      </c>
      <c r="K22" s="8">
        <v>3.1899999999999998E-2</v>
      </c>
      <c r="L22" s="8">
        <v>1.4E-3</v>
      </c>
      <c r="M22" s="47"/>
    </row>
    <row r="23" spans="1:13">
      <c r="B23" s="6" t="s">
        <v>1388</v>
      </c>
      <c r="C23" s="17">
        <v>1000306</v>
      </c>
      <c r="D23" s="18">
        <v>12</v>
      </c>
      <c r="E23" s="6"/>
      <c r="F23" s="6"/>
      <c r="G23" s="6" t="s">
        <v>45</v>
      </c>
      <c r="J23" s="7">
        <v>1506.42</v>
      </c>
      <c r="K23" s="8">
        <v>1.77E-2</v>
      </c>
      <c r="L23" s="8">
        <v>8.0000000000000004E-4</v>
      </c>
      <c r="M23" s="47"/>
    </row>
    <row r="24" spans="1:13">
      <c r="B24" s="6" t="s">
        <v>1389</v>
      </c>
      <c r="C24" s="17">
        <v>1000868</v>
      </c>
      <c r="D24" s="18">
        <v>12</v>
      </c>
      <c r="E24" s="6"/>
      <c r="F24" s="6"/>
      <c r="G24" s="6" t="s">
        <v>58</v>
      </c>
      <c r="J24" s="7">
        <v>75.44</v>
      </c>
      <c r="K24" s="8">
        <v>8.9999999999999998E-4</v>
      </c>
      <c r="L24" s="8">
        <v>0</v>
      </c>
      <c r="M24" s="47"/>
    </row>
    <row r="25" spans="1:13">
      <c r="B25" s="6" t="s">
        <v>1390</v>
      </c>
      <c r="C25" s="17">
        <v>1000603</v>
      </c>
      <c r="D25" s="18">
        <v>12</v>
      </c>
      <c r="E25" s="6"/>
      <c r="F25" s="6"/>
      <c r="G25" s="6" t="s">
        <v>46</v>
      </c>
      <c r="J25" s="7">
        <v>979.94</v>
      </c>
      <c r="K25" s="8">
        <v>1.15E-2</v>
      </c>
      <c r="L25" s="8">
        <v>5.0000000000000001E-4</v>
      </c>
      <c r="M25" s="47"/>
    </row>
    <row r="26" spans="1:13">
      <c r="B26" s="13" t="s">
        <v>96</v>
      </c>
      <c r="C26" s="14"/>
      <c r="D26" s="13"/>
      <c r="E26" s="13"/>
      <c r="F26" s="13"/>
      <c r="G26" s="13"/>
      <c r="J26" s="15">
        <v>47503.5</v>
      </c>
      <c r="K26" s="16">
        <v>0.55759999999999998</v>
      </c>
      <c r="L26" s="16">
        <v>2.41E-2</v>
      </c>
      <c r="M26" s="47"/>
    </row>
    <row r="27" spans="1:13">
      <c r="B27" s="6" t="s">
        <v>1391</v>
      </c>
      <c r="C27" s="17">
        <v>10090</v>
      </c>
      <c r="D27" s="18">
        <v>12</v>
      </c>
      <c r="E27" s="6"/>
      <c r="F27" s="6"/>
      <c r="G27" s="6" t="s">
        <v>92</v>
      </c>
      <c r="J27" s="7">
        <v>47503.5</v>
      </c>
      <c r="K27" s="8">
        <v>0.55759999999999998</v>
      </c>
      <c r="L27" s="8">
        <v>2.41E-2</v>
      </c>
      <c r="M27" s="47"/>
    </row>
    <row r="28" spans="1:13">
      <c r="B28" s="13" t="s">
        <v>97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  <c r="M28" s="47"/>
    </row>
    <row r="29" spans="1:13">
      <c r="B29" s="13" t="s">
        <v>98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  <c r="M29" s="47"/>
    </row>
    <row r="30" spans="1:13">
      <c r="B30" s="13" t="s">
        <v>99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  <c r="M30" s="47"/>
    </row>
    <row r="31" spans="1:13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  <c r="M31" s="47"/>
    </row>
    <row r="32" spans="1:13">
      <c r="B32" s="3" t="s">
        <v>101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  <c r="M32" s="47"/>
    </row>
    <row r="33" spans="2:13">
      <c r="B33" s="13" t="s">
        <v>95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  <c r="M33" s="47"/>
    </row>
    <row r="34" spans="2:13">
      <c r="B34" s="13" t="s">
        <v>100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  <c r="M34" s="47"/>
    </row>
    <row r="37" spans="2:13">
      <c r="B37" s="6" t="s">
        <v>102</v>
      </c>
      <c r="C37" s="17"/>
      <c r="D37" s="6"/>
      <c r="E37" s="6"/>
      <c r="F37" s="6"/>
      <c r="G37" s="6"/>
    </row>
    <row r="41" spans="2:13">
      <c r="B41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rightToLeft="1" topLeftCell="A7" workbookViewId="0">
      <selection activeCell="E30" sqref="E3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3"/>
      <c r="E11" s="3"/>
      <c r="F11" s="3"/>
      <c r="G11" s="3"/>
      <c r="H11" s="12">
        <v>4.0199999999999996</v>
      </c>
      <c r="I11" s="3"/>
      <c r="K11" s="10">
        <v>5.1999999999999998E-3</v>
      </c>
      <c r="L11" s="9">
        <v>336275121.05000001</v>
      </c>
      <c r="O11" s="9">
        <v>418207.92</v>
      </c>
      <c r="Q11" s="10">
        <v>1</v>
      </c>
      <c r="R11" s="10">
        <v>0.21199999999999999</v>
      </c>
    </row>
    <row r="12" spans="2:18">
      <c r="B12" s="3" t="s">
        <v>117</v>
      </c>
      <c r="C12" s="12"/>
      <c r="D12" s="3"/>
      <c r="E12" s="3"/>
      <c r="F12" s="3"/>
      <c r="G12" s="3"/>
      <c r="H12" s="12">
        <v>4.0199999999999996</v>
      </c>
      <c r="I12" s="3"/>
      <c r="K12" s="10">
        <v>4.5999999999999999E-3</v>
      </c>
      <c r="L12" s="9">
        <v>333679421.05000001</v>
      </c>
      <c r="O12" s="9">
        <v>408478.26</v>
      </c>
      <c r="Q12" s="10">
        <v>0.97670000000000001</v>
      </c>
      <c r="R12" s="10">
        <v>0.20710000000000001</v>
      </c>
    </row>
    <row r="13" spans="2:18">
      <c r="B13" s="13" t="s">
        <v>118</v>
      </c>
      <c r="C13" s="14"/>
      <c r="D13" s="13"/>
      <c r="E13" s="13"/>
      <c r="F13" s="13"/>
      <c r="G13" s="13"/>
      <c r="H13" s="14">
        <v>3.33</v>
      </c>
      <c r="I13" s="13"/>
      <c r="K13" s="16">
        <v>-4.7999999999999996E-3</v>
      </c>
      <c r="L13" s="15">
        <v>139169505.05000001</v>
      </c>
      <c r="O13" s="15">
        <v>179846.18</v>
      </c>
      <c r="Q13" s="16">
        <v>0.43</v>
      </c>
      <c r="R13" s="16">
        <v>9.1200000000000003E-2</v>
      </c>
    </row>
    <row r="14" spans="2:18">
      <c r="B14" s="6" t="s">
        <v>119</v>
      </c>
      <c r="C14" s="17">
        <v>9590332</v>
      </c>
      <c r="D14" s="6" t="s">
        <v>120</v>
      </c>
      <c r="E14" s="6"/>
      <c r="F14" s="6"/>
      <c r="G14" s="6"/>
      <c r="H14" s="17">
        <v>2.83</v>
      </c>
      <c r="I14" s="6" t="s">
        <v>92</v>
      </c>
      <c r="J14" s="26">
        <v>0.04</v>
      </c>
      <c r="K14" s="8">
        <v>-5.5999999999999999E-3</v>
      </c>
      <c r="L14" s="7">
        <v>35976491</v>
      </c>
      <c r="M14" s="7">
        <v>153.91</v>
      </c>
      <c r="N14" s="7">
        <v>0</v>
      </c>
      <c r="O14" s="7">
        <v>55371.42</v>
      </c>
      <c r="P14" s="8">
        <v>2.3E-3</v>
      </c>
      <c r="Q14" s="8">
        <v>0.13239999999999999</v>
      </c>
      <c r="R14" s="8">
        <v>2.81E-2</v>
      </c>
    </row>
    <row r="15" spans="2:18">
      <c r="B15" s="6" t="s">
        <v>121</v>
      </c>
      <c r="C15" s="17">
        <v>9590431</v>
      </c>
      <c r="D15" s="6" t="s">
        <v>120</v>
      </c>
      <c r="E15" s="6"/>
      <c r="F15" s="6"/>
      <c r="G15" s="6"/>
      <c r="H15" s="17">
        <v>5.43</v>
      </c>
      <c r="I15" s="6" t="s">
        <v>92</v>
      </c>
      <c r="J15" s="26">
        <v>0.04</v>
      </c>
      <c r="K15" s="8">
        <v>-1E-4</v>
      </c>
      <c r="L15" s="7">
        <v>16182703.73</v>
      </c>
      <c r="M15" s="7">
        <v>158.29</v>
      </c>
      <c r="N15" s="7">
        <v>0</v>
      </c>
      <c r="O15" s="7">
        <v>25615.599999999999</v>
      </c>
      <c r="P15" s="8">
        <v>1.5E-3</v>
      </c>
      <c r="Q15" s="8">
        <v>6.13E-2</v>
      </c>
      <c r="R15" s="8">
        <v>1.2999999999999999E-2</v>
      </c>
    </row>
    <row r="16" spans="2:18">
      <c r="B16" s="6" t="s">
        <v>122</v>
      </c>
      <c r="C16" s="17">
        <v>1140847</v>
      </c>
      <c r="D16" s="6" t="s">
        <v>120</v>
      </c>
      <c r="E16" s="6"/>
      <c r="F16" s="6"/>
      <c r="G16" s="6"/>
      <c r="H16" s="17">
        <v>8.66</v>
      </c>
      <c r="I16" s="6" t="s">
        <v>92</v>
      </c>
      <c r="J16" s="26">
        <v>7.4999999999999997E-3</v>
      </c>
      <c r="K16" s="8">
        <v>4.5999999999999999E-3</v>
      </c>
      <c r="L16" s="7">
        <v>1572667</v>
      </c>
      <c r="M16" s="7">
        <v>103.7</v>
      </c>
      <c r="N16" s="7">
        <v>0</v>
      </c>
      <c r="O16" s="7">
        <v>1630.86</v>
      </c>
      <c r="P16" s="8">
        <v>2.0000000000000001E-4</v>
      </c>
      <c r="Q16" s="8">
        <v>3.8999999999999998E-3</v>
      </c>
      <c r="R16" s="8">
        <v>8.0000000000000004E-4</v>
      </c>
    </row>
    <row r="17" spans="2:18">
      <c r="B17" s="6" t="s">
        <v>123</v>
      </c>
      <c r="C17" s="17">
        <v>1097708</v>
      </c>
      <c r="D17" s="6" t="s">
        <v>120</v>
      </c>
      <c r="E17" s="6"/>
      <c r="F17" s="6"/>
      <c r="G17" s="6"/>
      <c r="H17" s="17">
        <v>14.04</v>
      </c>
      <c r="I17" s="6" t="s">
        <v>92</v>
      </c>
      <c r="J17" s="26">
        <v>0.04</v>
      </c>
      <c r="K17" s="8">
        <v>1.0800000000000001E-2</v>
      </c>
      <c r="L17" s="7">
        <v>1250000</v>
      </c>
      <c r="M17" s="7">
        <v>175.58</v>
      </c>
      <c r="N17" s="7">
        <v>0</v>
      </c>
      <c r="O17" s="7">
        <v>2194.75</v>
      </c>
      <c r="P17" s="8">
        <v>1E-4</v>
      </c>
      <c r="Q17" s="8">
        <v>5.1999999999999998E-3</v>
      </c>
      <c r="R17" s="8">
        <v>1.1000000000000001E-3</v>
      </c>
    </row>
    <row r="18" spans="2:18">
      <c r="B18" s="6" t="s">
        <v>124</v>
      </c>
      <c r="C18" s="17">
        <v>1124056</v>
      </c>
      <c r="D18" s="6" t="s">
        <v>120</v>
      </c>
      <c r="E18" s="6"/>
      <c r="F18" s="6"/>
      <c r="G18" s="6"/>
      <c r="H18" s="17">
        <v>3.96</v>
      </c>
      <c r="I18" s="6" t="s">
        <v>92</v>
      </c>
      <c r="J18" s="26">
        <v>2.75E-2</v>
      </c>
      <c r="K18" s="8">
        <v>-3.5000000000000001E-3</v>
      </c>
      <c r="L18" s="7">
        <v>15779883.32</v>
      </c>
      <c r="M18" s="7">
        <v>119.62</v>
      </c>
      <c r="N18" s="7">
        <v>0</v>
      </c>
      <c r="O18" s="7">
        <v>18875.900000000001</v>
      </c>
      <c r="P18" s="8">
        <v>1E-3</v>
      </c>
      <c r="Q18" s="8">
        <v>4.5100000000000001E-2</v>
      </c>
      <c r="R18" s="8">
        <v>9.5999999999999992E-3</v>
      </c>
    </row>
    <row r="19" spans="2:18">
      <c r="B19" s="6" t="s">
        <v>125</v>
      </c>
      <c r="C19" s="17">
        <v>1128081</v>
      </c>
      <c r="D19" s="6" t="s">
        <v>120</v>
      </c>
      <c r="E19" s="6"/>
      <c r="F19" s="6"/>
      <c r="G19" s="6"/>
      <c r="H19" s="17">
        <v>4.9800000000000004</v>
      </c>
      <c r="I19" s="6" t="s">
        <v>92</v>
      </c>
      <c r="J19" s="26">
        <v>1.7500000000000002E-2</v>
      </c>
      <c r="K19" s="8">
        <v>-1.6000000000000001E-3</v>
      </c>
      <c r="L19" s="7">
        <v>11463867</v>
      </c>
      <c r="M19" s="7">
        <v>113.42</v>
      </c>
      <c r="N19" s="7">
        <v>0</v>
      </c>
      <c r="O19" s="7">
        <v>13002.32</v>
      </c>
      <c r="P19" s="8">
        <v>8.0000000000000004E-4</v>
      </c>
      <c r="Q19" s="8">
        <v>3.1099999999999999E-2</v>
      </c>
      <c r="R19" s="8">
        <v>6.6E-3</v>
      </c>
    </row>
    <row r="20" spans="2:18">
      <c r="B20" s="6" t="s">
        <v>126</v>
      </c>
      <c r="C20" s="17">
        <v>1114750</v>
      </c>
      <c r="D20" s="6" t="s">
        <v>120</v>
      </c>
      <c r="E20" s="6"/>
      <c r="F20" s="6"/>
      <c r="G20" s="6"/>
      <c r="H20" s="17">
        <v>1.3</v>
      </c>
      <c r="I20" s="6" t="s">
        <v>92</v>
      </c>
      <c r="J20" s="26">
        <v>0.03</v>
      </c>
      <c r="K20" s="8">
        <v>-8.8999999999999999E-3</v>
      </c>
      <c r="L20" s="7">
        <v>29667046</v>
      </c>
      <c r="M20" s="7">
        <v>118.19</v>
      </c>
      <c r="N20" s="7">
        <v>0</v>
      </c>
      <c r="O20" s="7">
        <v>35063.480000000003</v>
      </c>
      <c r="P20" s="8">
        <v>1.9E-3</v>
      </c>
      <c r="Q20" s="8">
        <v>8.3799999999999999E-2</v>
      </c>
      <c r="R20" s="8">
        <v>1.78E-2</v>
      </c>
    </row>
    <row r="21" spans="2:18">
      <c r="B21" s="6" t="s">
        <v>127</v>
      </c>
      <c r="C21" s="17">
        <v>1137181</v>
      </c>
      <c r="D21" s="6" t="s">
        <v>120</v>
      </c>
      <c r="E21" s="6"/>
      <c r="F21" s="6"/>
      <c r="G21" s="6"/>
      <c r="H21" s="17">
        <v>2.2999999999999998</v>
      </c>
      <c r="I21" s="6" t="s">
        <v>92</v>
      </c>
      <c r="J21" s="26">
        <v>1E-3</v>
      </c>
      <c r="K21" s="8">
        <v>-7.0000000000000001E-3</v>
      </c>
      <c r="L21" s="7">
        <v>25557850</v>
      </c>
      <c r="M21" s="7">
        <v>102.86</v>
      </c>
      <c r="N21" s="7">
        <v>0</v>
      </c>
      <c r="O21" s="7">
        <v>26288.799999999999</v>
      </c>
      <c r="P21" s="8">
        <v>1.8E-3</v>
      </c>
      <c r="Q21" s="8">
        <v>6.2899999999999998E-2</v>
      </c>
      <c r="R21" s="8">
        <v>1.3299999999999999E-2</v>
      </c>
    </row>
    <row r="22" spans="2:18">
      <c r="B22" s="6" t="s">
        <v>128</v>
      </c>
      <c r="C22" s="17">
        <v>1135912</v>
      </c>
      <c r="D22" s="6" t="s">
        <v>120</v>
      </c>
      <c r="E22" s="6"/>
      <c r="F22" s="6"/>
      <c r="G22" s="6"/>
      <c r="H22" s="17">
        <v>7.14</v>
      </c>
      <c r="I22" s="6" t="s">
        <v>92</v>
      </c>
      <c r="J22" s="26">
        <v>7.4999999999999997E-3</v>
      </c>
      <c r="K22" s="8">
        <v>2.2000000000000001E-3</v>
      </c>
      <c r="L22" s="7">
        <v>1718997</v>
      </c>
      <c r="M22" s="7">
        <v>104.89</v>
      </c>
      <c r="N22" s="7">
        <v>0</v>
      </c>
      <c r="O22" s="7">
        <v>1803.06</v>
      </c>
      <c r="P22" s="8">
        <v>1E-4</v>
      </c>
      <c r="Q22" s="8">
        <v>4.3E-3</v>
      </c>
      <c r="R22" s="8">
        <v>8.9999999999999998E-4</v>
      </c>
    </row>
    <row r="23" spans="2:18">
      <c r="B23" s="13" t="s">
        <v>129</v>
      </c>
      <c r="C23" s="14"/>
      <c r="D23" s="13"/>
      <c r="E23" s="13"/>
      <c r="F23" s="13"/>
      <c r="G23" s="13"/>
      <c r="H23" s="14">
        <v>4.5599999999999996</v>
      </c>
      <c r="I23" s="13"/>
      <c r="J23" s="36"/>
      <c r="K23" s="16">
        <v>1.2E-2</v>
      </c>
      <c r="L23" s="15">
        <v>194509916</v>
      </c>
      <c r="O23" s="15">
        <v>228632.08</v>
      </c>
      <c r="Q23" s="16">
        <v>0.54669999999999996</v>
      </c>
      <c r="R23" s="16">
        <v>0.1159</v>
      </c>
    </row>
    <row r="24" spans="2:18">
      <c r="B24" s="6" t="s">
        <v>130</v>
      </c>
      <c r="C24" s="17">
        <v>1115773</v>
      </c>
      <c r="D24" s="6" t="s">
        <v>120</v>
      </c>
      <c r="E24" s="6"/>
      <c r="F24" s="6"/>
      <c r="G24" s="6"/>
      <c r="H24" s="17">
        <v>1.55</v>
      </c>
      <c r="I24" s="6" t="s">
        <v>92</v>
      </c>
      <c r="J24" s="26">
        <v>0.05</v>
      </c>
      <c r="K24" s="8">
        <v>3.5000000000000001E-3</v>
      </c>
      <c r="L24" s="7">
        <v>18022094</v>
      </c>
      <c r="M24" s="7">
        <v>109.39</v>
      </c>
      <c r="N24" s="7">
        <v>0</v>
      </c>
      <c r="O24" s="7">
        <v>19714.37</v>
      </c>
      <c r="P24" s="8">
        <v>1E-3</v>
      </c>
      <c r="Q24" s="8">
        <v>4.7100000000000003E-2</v>
      </c>
      <c r="R24" s="8">
        <v>0.01</v>
      </c>
    </row>
    <row r="25" spans="2:18">
      <c r="B25" s="6" t="s">
        <v>131</v>
      </c>
      <c r="C25" s="17">
        <v>1123272</v>
      </c>
      <c r="D25" s="6" t="s">
        <v>120</v>
      </c>
      <c r="E25" s="6"/>
      <c r="F25" s="6"/>
      <c r="G25" s="6"/>
      <c r="H25" s="17">
        <v>3.32</v>
      </c>
      <c r="I25" s="6" t="s">
        <v>92</v>
      </c>
      <c r="J25" s="26">
        <v>5.5E-2</v>
      </c>
      <c r="K25" s="8">
        <v>8.8000000000000005E-3</v>
      </c>
      <c r="L25" s="7">
        <v>17722436</v>
      </c>
      <c r="M25" s="7">
        <v>118.53</v>
      </c>
      <c r="N25" s="7">
        <v>0</v>
      </c>
      <c r="O25" s="7">
        <v>21006.400000000001</v>
      </c>
      <c r="P25" s="8">
        <v>1E-3</v>
      </c>
      <c r="Q25" s="8">
        <v>5.0200000000000002E-2</v>
      </c>
      <c r="R25" s="8">
        <v>1.06E-2</v>
      </c>
    </row>
    <row r="26" spans="2:18">
      <c r="B26" s="6" t="s">
        <v>132</v>
      </c>
      <c r="C26" s="17">
        <v>1125400</v>
      </c>
      <c r="D26" s="6" t="s">
        <v>120</v>
      </c>
      <c r="E26" s="6"/>
      <c r="F26" s="6"/>
      <c r="G26" s="6"/>
      <c r="H26" s="17">
        <v>15.18</v>
      </c>
      <c r="I26" s="6" t="s">
        <v>92</v>
      </c>
      <c r="J26" s="26">
        <v>5.5E-2</v>
      </c>
      <c r="K26" s="8">
        <v>2.9499999999999998E-2</v>
      </c>
      <c r="L26" s="7">
        <v>829917</v>
      </c>
      <c r="M26" s="7">
        <v>145.16999999999999</v>
      </c>
      <c r="N26" s="7">
        <v>0</v>
      </c>
      <c r="O26" s="7">
        <v>1204.79</v>
      </c>
      <c r="P26" s="8">
        <v>0</v>
      </c>
      <c r="Q26" s="8">
        <v>2.8999999999999998E-3</v>
      </c>
      <c r="R26" s="8">
        <v>5.9999999999999995E-4</v>
      </c>
    </row>
    <row r="27" spans="2:18">
      <c r="B27" s="6" t="s">
        <v>133</v>
      </c>
      <c r="C27" s="17">
        <v>1110907</v>
      </c>
      <c r="D27" s="6" t="s">
        <v>120</v>
      </c>
      <c r="E27" s="6"/>
      <c r="F27" s="6"/>
      <c r="G27" s="6"/>
      <c r="H27" s="17">
        <v>0.67</v>
      </c>
      <c r="I27" s="6" t="s">
        <v>92</v>
      </c>
      <c r="J27" s="26">
        <v>0.06</v>
      </c>
      <c r="K27" s="8">
        <v>1.6999999999999999E-3</v>
      </c>
      <c r="L27" s="7">
        <v>21491744</v>
      </c>
      <c r="M27" s="7">
        <v>105.88</v>
      </c>
      <c r="N27" s="7">
        <v>0</v>
      </c>
      <c r="O27" s="7">
        <v>22755.46</v>
      </c>
      <c r="P27" s="8">
        <v>1.1999999999999999E-3</v>
      </c>
      <c r="Q27" s="8">
        <v>5.4399999999999997E-2</v>
      </c>
      <c r="R27" s="8">
        <v>1.15E-2</v>
      </c>
    </row>
    <row r="28" spans="2:18">
      <c r="B28" s="6" t="s">
        <v>134</v>
      </c>
      <c r="C28" s="17">
        <v>1126747</v>
      </c>
      <c r="D28" s="6" t="s">
        <v>120</v>
      </c>
      <c r="E28" s="6"/>
      <c r="F28" s="6"/>
      <c r="G28" s="6"/>
      <c r="H28" s="17">
        <v>4.3899999999999997</v>
      </c>
      <c r="I28" s="6" t="s">
        <v>92</v>
      </c>
      <c r="J28" s="26">
        <v>4.2500000000000003E-2</v>
      </c>
      <c r="K28" s="8">
        <v>1.17E-2</v>
      </c>
      <c r="L28" s="7">
        <v>31054534</v>
      </c>
      <c r="M28" s="7">
        <v>115.24</v>
      </c>
      <c r="N28" s="7">
        <v>0</v>
      </c>
      <c r="O28" s="7">
        <v>35787.24</v>
      </c>
      <c r="P28" s="8">
        <v>1.6999999999999999E-3</v>
      </c>
      <c r="Q28" s="8">
        <v>8.5599999999999996E-2</v>
      </c>
      <c r="R28" s="8">
        <v>1.8100000000000002E-2</v>
      </c>
    </row>
    <row r="29" spans="2:18">
      <c r="B29" s="6" t="s">
        <v>135</v>
      </c>
      <c r="C29" s="17">
        <v>1130848</v>
      </c>
      <c r="D29" s="6" t="s">
        <v>120</v>
      </c>
      <c r="E29" s="6"/>
      <c r="F29" s="6"/>
      <c r="G29" s="6"/>
      <c r="H29" s="17">
        <v>5.28</v>
      </c>
      <c r="I29" s="6" t="s">
        <v>92</v>
      </c>
      <c r="J29" s="26">
        <v>3.7499999999999999E-2</v>
      </c>
      <c r="K29" s="8">
        <v>1.4E-2</v>
      </c>
      <c r="L29" s="7">
        <v>27122991</v>
      </c>
      <c r="M29" s="7">
        <v>113.84</v>
      </c>
      <c r="N29" s="7">
        <v>0</v>
      </c>
      <c r="O29" s="7">
        <v>30876.81</v>
      </c>
      <c r="P29" s="8">
        <v>1.8E-3</v>
      </c>
      <c r="Q29" s="8">
        <v>7.3800000000000004E-2</v>
      </c>
      <c r="R29" s="8">
        <v>1.5699999999999999E-2</v>
      </c>
    </row>
    <row r="30" spans="2:18">
      <c r="B30" s="6" t="s">
        <v>136</v>
      </c>
      <c r="C30" s="17">
        <v>1139344</v>
      </c>
      <c r="D30" s="6" t="s">
        <v>120</v>
      </c>
      <c r="E30" s="6"/>
      <c r="F30" s="6"/>
      <c r="G30" s="6"/>
      <c r="H30" s="17">
        <v>8.08</v>
      </c>
      <c r="I30" s="6" t="s">
        <v>92</v>
      </c>
      <c r="J30" s="26">
        <v>0.02</v>
      </c>
      <c r="K30" s="8">
        <v>1.9800000000000002E-2</v>
      </c>
      <c r="L30" s="7">
        <v>9369340</v>
      </c>
      <c r="M30" s="7">
        <v>100.68</v>
      </c>
      <c r="N30" s="7">
        <v>0</v>
      </c>
      <c r="O30" s="7">
        <v>9433.0499999999993</v>
      </c>
      <c r="P30" s="8">
        <v>5.9999999999999995E-4</v>
      </c>
      <c r="Q30" s="8">
        <v>2.2599999999999999E-2</v>
      </c>
      <c r="R30" s="8">
        <v>4.7999999999999996E-3</v>
      </c>
    </row>
    <row r="31" spans="2:18">
      <c r="B31" s="6" t="s">
        <v>137</v>
      </c>
      <c r="C31" s="17">
        <v>1138130</v>
      </c>
      <c r="D31" s="6" t="s">
        <v>120</v>
      </c>
      <c r="E31" s="6"/>
      <c r="F31" s="6"/>
      <c r="G31" s="6"/>
      <c r="H31" s="17">
        <v>2.81</v>
      </c>
      <c r="I31" s="6" t="s">
        <v>92</v>
      </c>
      <c r="J31" s="26">
        <v>0.01</v>
      </c>
      <c r="K31" s="8">
        <v>6.8999999999999999E-3</v>
      </c>
      <c r="L31" s="7">
        <v>9100000</v>
      </c>
      <c r="M31" s="7">
        <v>101.03</v>
      </c>
      <c r="N31" s="7">
        <v>0</v>
      </c>
      <c r="O31" s="7">
        <v>9193.73</v>
      </c>
      <c r="P31" s="8">
        <v>5.9999999999999995E-4</v>
      </c>
      <c r="Q31" s="8">
        <v>2.1999999999999999E-2</v>
      </c>
      <c r="R31" s="8">
        <v>4.7000000000000002E-3</v>
      </c>
    </row>
    <row r="32" spans="2:18">
      <c r="B32" s="6" t="s">
        <v>138</v>
      </c>
      <c r="C32" s="17">
        <v>1131770</v>
      </c>
      <c r="D32" s="6" t="s">
        <v>120</v>
      </c>
      <c r="E32" s="6"/>
      <c r="F32" s="6"/>
      <c r="G32" s="6"/>
      <c r="H32" s="17">
        <v>0.92</v>
      </c>
      <c r="I32" s="6" t="s">
        <v>92</v>
      </c>
      <c r="J32" s="26">
        <v>2.2499999999999999E-2</v>
      </c>
      <c r="K32" s="8">
        <v>1.9E-3</v>
      </c>
      <c r="L32" s="7">
        <v>7668000</v>
      </c>
      <c r="M32" s="7">
        <v>102.07</v>
      </c>
      <c r="N32" s="7">
        <v>0</v>
      </c>
      <c r="O32" s="7">
        <v>7826.73</v>
      </c>
      <c r="P32" s="8">
        <v>4.0000000000000002E-4</v>
      </c>
      <c r="Q32" s="8">
        <v>1.8700000000000001E-2</v>
      </c>
      <c r="R32" s="8">
        <v>4.0000000000000001E-3</v>
      </c>
    </row>
    <row r="33" spans="2:18">
      <c r="B33" s="6" t="s">
        <v>139</v>
      </c>
      <c r="C33" s="17">
        <v>1135557</v>
      </c>
      <c r="D33" s="6" t="s">
        <v>120</v>
      </c>
      <c r="E33" s="6"/>
      <c r="F33" s="6"/>
      <c r="G33" s="6"/>
      <c r="H33" s="17">
        <v>6.71</v>
      </c>
      <c r="I33" s="6" t="s">
        <v>92</v>
      </c>
      <c r="J33" s="26">
        <v>1.7500000000000002E-2</v>
      </c>
      <c r="K33" s="8">
        <v>1.72E-2</v>
      </c>
      <c r="L33" s="7">
        <v>3000000</v>
      </c>
      <c r="M33" s="7">
        <v>101.68</v>
      </c>
      <c r="N33" s="7">
        <v>0</v>
      </c>
      <c r="O33" s="7">
        <v>3050.4</v>
      </c>
      <c r="P33" s="8">
        <v>2.0000000000000001E-4</v>
      </c>
      <c r="Q33" s="8">
        <v>7.3000000000000001E-3</v>
      </c>
      <c r="R33" s="8">
        <v>1.5E-3</v>
      </c>
    </row>
    <row r="34" spans="2:18">
      <c r="B34" s="6" t="s">
        <v>140</v>
      </c>
      <c r="C34" s="17">
        <v>1099456</v>
      </c>
      <c r="D34" s="6" t="s">
        <v>120</v>
      </c>
      <c r="E34" s="6"/>
      <c r="F34" s="6"/>
      <c r="G34" s="6"/>
      <c r="H34" s="17">
        <v>6.79</v>
      </c>
      <c r="I34" s="6" t="s">
        <v>92</v>
      </c>
      <c r="J34" s="26">
        <v>6.25E-2</v>
      </c>
      <c r="K34" s="8">
        <v>1.84E-2</v>
      </c>
      <c r="L34" s="7">
        <v>49128860</v>
      </c>
      <c r="M34" s="7">
        <v>137.97</v>
      </c>
      <c r="N34" s="7">
        <v>0</v>
      </c>
      <c r="O34" s="7">
        <v>67783.09</v>
      </c>
      <c r="P34" s="8">
        <v>2.8999999999999998E-3</v>
      </c>
      <c r="Q34" s="8">
        <v>0.16209999999999999</v>
      </c>
      <c r="R34" s="8">
        <v>3.44E-2</v>
      </c>
    </row>
    <row r="35" spans="2:18">
      <c r="B35" s="13" t="s">
        <v>141</v>
      </c>
      <c r="C35" s="14"/>
      <c r="D35" s="13"/>
      <c r="E35" s="13"/>
      <c r="F35" s="13"/>
      <c r="G35" s="13"/>
      <c r="I35" s="13"/>
      <c r="L35" s="15">
        <v>0</v>
      </c>
      <c r="O35" s="15">
        <v>0</v>
      </c>
      <c r="Q35" s="16">
        <v>0</v>
      </c>
      <c r="R35" s="16">
        <v>0</v>
      </c>
    </row>
    <row r="36" spans="2:18">
      <c r="B36" s="3" t="s">
        <v>142</v>
      </c>
      <c r="C36" s="12"/>
      <c r="D36" s="3"/>
      <c r="E36" s="3"/>
      <c r="F36" s="3"/>
      <c r="G36" s="3"/>
      <c r="H36" s="12">
        <v>3.83</v>
      </c>
      <c r="I36" s="3"/>
      <c r="K36" s="10">
        <v>3.2000000000000001E-2</v>
      </c>
      <c r="L36" s="9">
        <v>2595700</v>
      </c>
      <c r="O36" s="9">
        <v>9729.67</v>
      </c>
      <c r="Q36" s="10">
        <v>2.3300000000000001E-2</v>
      </c>
      <c r="R36" s="10">
        <v>4.8999999999999998E-3</v>
      </c>
    </row>
    <row r="37" spans="2:18">
      <c r="B37" s="13" t="s">
        <v>143</v>
      </c>
      <c r="C37" s="14"/>
      <c r="D37" s="13"/>
      <c r="E37" s="13"/>
      <c r="F37" s="13"/>
      <c r="G37" s="13"/>
      <c r="H37" s="14">
        <v>3.67</v>
      </c>
      <c r="I37" s="13"/>
      <c r="K37" s="16">
        <v>3.3099999999999997E-2</v>
      </c>
      <c r="L37" s="15">
        <v>2067000</v>
      </c>
      <c r="O37" s="15">
        <v>7892.67</v>
      </c>
      <c r="Q37" s="16">
        <v>1.89E-2</v>
      </c>
      <c r="R37" s="16">
        <v>4.0000000000000001E-3</v>
      </c>
    </row>
    <row r="38" spans="2:18">
      <c r="B38" s="6" t="s">
        <v>144</v>
      </c>
      <c r="C38" s="17" t="s">
        <v>145</v>
      </c>
      <c r="D38" s="6" t="s">
        <v>146</v>
      </c>
      <c r="E38" s="6" t="s">
        <v>147</v>
      </c>
      <c r="F38" s="6" t="s">
        <v>148</v>
      </c>
      <c r="G38" s="6"/>
      <c r="H38" s="17">
        <v>3.67</v>
      </c>
      <c r="I38" s="6" t="s">
        <v>43</v>
      </c>
      <c r="J38" s="26">
        <v>0.04</v>
      </c>
      <c r="K38" s="8">
        <v>3.3099999999999997E-2</v>
      </c>
      <c r="L38" s="7">
        <v>2067000</v>
      </c>
      <c r="M38" s="7">
        <v>104.64</v>
      </c>
      <c r="N38" s="7">
        <v>0</v>
      </c>
      <c r="O38" s="7">
        <v>7892.67</v>
      </c>
      <c r="P38" s="8">
        <v>1.4E-3</v>
      </c>
      <c r="Q38" s="8">
        <v>1.89E-2</v>
      </c>
      <c r="R38" s="8">
        <v>4.0000000000000001E-3</v>
      </c>
    </row>
    <row r="39" spans="2:18">
      <c r="B39" s="13" t="s">
        <v>149</v>
      </c>
      <c r="C39" s="14"/>
      <c r="D39" s="13"/>
      <c r="E39" s="13"/>
      <c r="F39" s="13"/>
      <c r="G39" s="13"/>
      <c r="H39" s="14">
        <v>4.5</v>
      </c>
      <c r="I39" s="13"/>
      <c r="K39" s="16">
        <v>2.7300000000000001E-2</v>
      </c>
      <c r="L39" s="15">
        <v>528700</v>
      </c>
      <c r="O39" s="15">
        <v>1837</v>
      </c>
      <c r="Q39" s="16">
        <v>4.4000000000000003E-3</v>
      </c>
      <c r="R39" s="16">
        <v>8.9999999999999998E-4</v>
      </c>
    </row>
    <row r="40" spans="2:18">
      <c r="B40" s="6" t="s">
        <v>150</v>
      </c>
      <c r="C40" s="17" t="s">
        <v>151</v>
      </c>
      <c r="D40" s="6" t="s">
        <v>152</v>
      </c>
      <c r="E40" s="6" t="s">
        <v>153</v>
      </c>
      <c r="F40" s="6" t="s">
        <v>148</v>
      </c>
      <c r="G40" s="6"/>
      <c r="H40" s="17">
        <v>4.5</v>
      </c>
      <c r="I40" s="6" t="s">
        <v>43</v>
      </c>
      <c r="J40" s="26">
        <v>1.4999999999999999E-2</v>
      </c>
      <c r="K40" s="8">
        <v>2.7300000000000001E-2</v>
      </c>
      <c r="L40" s="7">
        <v>528700</v>
      </c>
      <c r="M40" s="7">
        <v>95.22</v>
      </c>
      <c r="N40" s="7">
        <v>0</v>
      </c>
      <c r="O40" s="7">
        <v>1837</v>
      </c>
      <c r="P40" s="8">
        <v>0</v>
      </c>
      <c r="Q40" s="8">
        <v>4.4000000000000003E-3</v>
      </c>
      <c r="R40" s="8">
        <v>8.9999999999999998E-4</v>
      </c>
    </row>
    <row r="43" spans="2:18">
      <c r="B43" s="6" t="s">
        <v>102</v>
      </c>
      <c r="C43" s="17"/>
      <c r="D43" s="6"/>
      <c r="E43" s="6"/>
      <c r="F43" s="6"/>
      <c r="G43" s="6"/>
      <c r="I43" s="6"/>
    </row>
    <row r="47" spans="2:18">
      <c r="B47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154</v>
      </c>
    </row>
    <row r="8" spans="2:21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157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158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159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160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162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163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164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165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102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5"/>
  <sheetViews>
    <sheetView rightToLeft="1" workbookViewId="0">
      <selection activeCell="E41" sqref="E41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7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103</v>
      </c>
    </row>
    <row r="7" spans="2:21" ht="15.75">
      <c r="B7" s="2" t="s">
        <v>166</v>
      </c>
      <c r="M7" s="52"/>
    </row>
    <row r="8" spans="2:21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49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167</v>
      </c>
      <c r="C11" s="12"/>
      <c r="D11" s="3"/>
      <c r="E11" s="3"/>
      <c r="F11" s="3"/>
      <c r="G11" s="3"/>
      <c r="H11" s="3"/>
      <c r="I11" s="3"/>
      <c r="J11" s="3"/>
      <c r="K11" s="12">
        <v>4.37</v>
      </c>
      <c r="L11" s="3"/>
      <c r="N11" s="10">
        <v>2.7699999999999999E-2</v>
      </c>
      <c r="O11" s="9">
        <v>353983124.80000001</v>
      </c>
      <c r="R11" s="9">
        <v>416243.14</v>
      </c>
      <c r="T11" s="10">
        <v>1</v>
      </c>
      <c r="U11" s="10">
        <v>0.21099999999999999</v>
      </c>
    </row>
    <row r="12" spans="2:21">
      <c r="B12" s="3" t="s">
        <v>168</v>
      </c>
      <c r="C12" s="12"/>
      <c r="D12" s="3"/>
      <c r="E12" s="3"/>
      <c r="F12" s="3"/>
      <c r="G12" s="3"/>
      <c r="H12" s="3"/>
      <c r="I12" s="3"/>
      <c r="J12" s="3"/>
      <c r="K12" s="12">
        <v>4.2</v>
      </c>
      <c r="L12" s="3"/>
      <c r="N12" s="10">
        <v>2.46E-2</v>
      </c>
      <c r="O12" s="9">
        <v>332965124.80000001</v>
      </c>
      <c r="R12" s="9">
        <v>360872.52</v>
      </c>
      <c r="T12" s="10">
        <v>0.86699999999999999</v>
      </c>
      <c r="U12" s="10">
        <v>0.18290000000000001</v>
      </c>
    </row>
    <row r="13" spans="2:21">
      <c r="B13" s="13" t="s">
        <v>169</v>
      </c>
      <c r="C13" s="14"/>
      <c r="D13" s="13"/>
      <c r="E13" s="13"/>
      <c r="F13" s="13"/>
      <c r="G13" s="13"/>
      <c r="H13" s="13"/>
      <c r="I13" s="13"/>
      <c r="J13" s="13"/>
      <c r="K13" s="14">
        <v>4.49</v>
      </c>
      <c r="L13" s="13"/>
      <c r="N13" s="16">
        <v>1.5900000000000001E-2</v>
      </c>
      <c r="O13" s="15">
        <v>156735539.19</v>
      </c>
      <c r="R13" s="15">
        <v>178165.03</v>
      </c>
      <c r="T13" s="16">
        <v>0.42799999999999999</v>
      </c>
      <c r="U13" s="16">
        <v>9.0300000000000005E-2</v>
      </c>
    </row>
    <row r="14" spans="2:21">
      <c r="B14" s="6" t="s">
        <v>170</v>
      </c>
      <c r="C14" s="17">
        <v>6040372</v>
      </c>
      <c r="D14" s="6" t="s">
        <v>120</v>
      </c>
      <c r="E14" s="6"/>
      <c r="F14" s="18">
        <v>520018078</v>
      </c>
      <c r="G14" s="6" t="s">
        <v>171</v>
      </c>
      <c r="H14" s="6" t="s">
        <v>93</v>
      </c>
      <c r="I14" s="6" t="s">
        <v>172</v>
      </c>
      <c r="J14" s="6"/>
      <c r="K14" s="17">
        <v>6.36</v>
      </c>
      <c r="L14" s="6" t="s">
        <v>92</v>
      </c>
      <c r="M14" s="26">
        <v>8.3000000000000001E-3</v>
      </c>
      <c r="N14" s="8">
        <v>9.9000000000000008E-3</v>
      </c>
      <c r="O14" s="7">
        <v>3294000</v>
      </c>
      <c r="P14" s="7">
        <v>99.4</v>
      </c>
      <c r="Q14" s="7">
        <v>0</v>
      </c>
      <c r="R14" s="7">
        <v>3274.24</v>
      </c>
      <c r="S14" s="8">
        <v>2.5999999999999999E-3</v>
      </c>
      <c r="T14" s="8">
        <v>7.9000000000000008E-3</v>
      </c>
      <c r="U14" s="8">
        <v>1.6999999999999999E-3</v>
      </c>
    </row>
    <row r="15" spans="2:21">
      <c r="B15" s="6" t="s">
        <v>173</v>
      </c>
      <c r="C15" s="17">
        <v>6040315</v>
      </c>
      <c r="D15" s="6" t="s">
        <v>120</v>
      </c>
      <c r="E15" s="6"/>
      <c r="F15" s="18">
        <v>520018078</v>
      </c>
      <c r="G15" s="6" t="s">
        <v>171</v>
      </c>
      <c r="H15" s="6" t="s">
        <v>93</v>
      </c>
      <c r="I15" s="6" t="s">
        <v>172</v>
      </c>
      <c r="J15" s="6"/>
      <c r="K15" s="17">
        <v>1.99</v>
      </c>
      <c r="L15" s="6" t="s">
        <v>92</v>
      </c>
      <c r="M15" s="26">
        <v>5.8999999999999999E-3</v>
      </c>
      <c r="N15" s="8">
        <v>-5.0000000000000001E-4</v>
      </c>
      <c r="O15" s="7">
        <v>701789</v>
      </c>
      <c r="P15" s="7">
        <v>101.47</v>
      </c>
      <c r="Q15" s="7">
        <v>2.0699999999999998</v>
      </c>
      <c r="R15" s="7">
        <v>714.18</v>
      </c>
      <c r="S15" s="8">
        <v>1E-4</v>
      </c>
      <c r="T15" s="8">
        <v>1.6999999999999999E-3</v>
      </c>
      <c r="U15" s="8">
        <v>4.0000000000000002E-4</v>
      </c>
    </row>
    <row r="16" spans="2:21">
      <c r="B16" s="6" t="s">
        <v>174</v>
      </c>
      <c r="C16" s="17">
        <v>2310159</v>
      </c>
      <c r="D16" s="6" t="s">
        <v>120</v>
      </c>
      <c r="E16" s="6"/>
      <c r="F16" s="18">
        <v>520032046</v>
      </c>
      <c r="G16" s="6" t="s">
        <v>171</v>
      </c>
      <c r="H16" s="6" t="s">
        <v>93</v>
      </c>
      <c r="I16" s="6" t="s">
        <v>172</v>
      </c>
      <c r="J16" s="6"/>
      <c r="K16" s="17">
        <v>1.59</v>
      </c>
      <c r="L16" s="6" t="s">
        <v>92</v>
      </c>
      <c r="M16" s="26">
        <v>6.4000000000000003E-3</v>
      </c>
      <c r="N16" s="8">
        <v>-5.0000000000000001E-4</v>
      </c>
      <c r="O16" s="7">
        <v>1393362</v>
      </c>
      <c r="P16" s="7">
        <v>101.35</v>
      </c>
      <c r="Q16" s="7">
        <v>0</v>
      </c>
      <c r="R16" s="7">
        <v>1412.17</v>
      </c>
      <c r="S16" s="8">
        <v>4.0000000000000002E-4</v>
      </c>
      <c r="T16" s="8">
        <v>3.3999999999999998E-3</v>
      </c>
      <c r="U16" s="8">
        <v>6.9999999999999999E-4</v>
      </c>
    </row>
    <row r="17" spans="2:21">
      <c r="B17" s="6" t="s">
        <v>175</v>
      </c>
      <c r="C17" s="17">
        <v>2310191</v>
      </c>
      <c r="D17" s="6" t="s">
        <v>120</v>
      </c>
      <c r="E17" s="6"/>
      <c r="F17" s="18">
        <v>520032046</v>
      </c>
      <c r="G17" s="6" t="s">
        <v>171</v>
      </c>
      <c r="H17" s="6" t="s">
        <v>93</v>
      </c>
      <c r="I17" s="6" t="s">
        <v>172</v>
      </c>
      <c r="J17" s="6"/>
      <c r="K17" s="17">
        <v>2.88</v>
      </c>
      <c r="L17" s="6" t="s">
        <v>92</v>
      </c>
      <c r="M17" s="26">
        <v>0.04</v>
      </c>
      <c r="N17" s="8">
        <v>1.2999999999999999E-3</v>
      </c>
      <c r="O17" s="7">
        <v>1276000</v>
      </c>
      <c r="P17" s="7">
        <v>117.3</v>
      </c>
      <c r="Q17" s="7">
        <v>0</v>
      </c>
      <c r="R17" s="7">
        <v>1496.75</v>
      </c>
      <c r="S17" s="8">
        <v>5.9999999999999995E-4</v>
      </c>
      <c r="T17" s="8">
        <v>3.5999999999999999E-3</v>
      </c>
      <c r="U17" s="8">
        <v>8.0000000000000004E-4</v>
      </c>
    </row>
    <row r="18" spans="2:21">
      <c r="B18" s="6" t="s">
        <v>176</v>
      </c>
      <c r="C18" s="17">
        <v>2310217</v>
      </c>
      <c r="D18" s="6" t="s">
        <v>120</v>
      </c>
      <c r="E18" s="6"/>
      <c r="F18" s="18">
        <v>520032046</v>
      </c>
      <c r="G18" s="6" t="s">
        <v>171</v>
      </c>
      <c r="H18" s="6" t="s">
        <v>93</v>
      </c>
      <c r="I18" s="6" t="s">
        <v>172</v>
      </c>
      <c r="J18" s="6"/>
      <c r="K18" s="17">
        <v>6.08</v>
      </c>
      <c r="L18" s="6" t="s">
        <v>92</v>
      </c>
      <c r="M18" s="26">
        <v>8.6E-3</v>
      </c>
      <c r="N18" s="8">
        <v>8.0000000000000002E-3</v>
      </c>
      <c r="O18" s="7">
        <v>5442000</v>
      </c>
      <c r="P18" s="7">
        <v>102.02</v>
      </c>
      <c r="Q18" s="7">
        <v>0</v>
      </c>
      <c r="R18" s="7">
        <v>5551.93</v>
      </c>
      <c r="S18" s="8">
        <v>2.2000000000000001E-3</v>
      </c>
      <c r="T18" s="8">
        <v>1.3299999999999999E-2</v>
      </c>
      <c r="U18" s="8">
        <v>2.8E-3</v>
      </c>
    </row>
    <row r="19" spans="2:21">
      <c r="B19" s="6" t="s">
        <v>177</v>
      </c>
      <c r="C19" s="17">
        <v>2310225</v>
      </c>
      <c r="D19" s="6" t="s">
        <v>120</v>
      </c>
      <c r="E19" s="6"/>
      <c r="F19" s="18">
        <v>520032046</v>
      </c>
      <c r="G19" s="6" t="s">
        <v>171</v>
      </c>
      <c r="H19" s="6" t="s">
        <v>93</v>
      </c>
      <c r="I19" s="6" t="s">
        <v>172</v>
      </c>
      <c r="J19" s="6"/>
      <c r="K19" s="17">
        <v>8.73</v>
      </c>
      <c r="L19" s="6" t="s">
        <v>92</v>
      </c>
      <c r="M19" s="26">
        <v>1.2200000000000001E-2</v>
      </c>
      <c r="N19" s="8">
        <v>1.26E-2</v>
      </c>
      <c r="O19" s="7">
        <v>2572000</v>
      </c>
      <c r="P19" s="7">
        <v>101.58</v>
      </c>
      <c r="Q19" s="7">
        <v>0</v>
      </c>
      <c r="R19" s="7">
        <v>2612.64</v>
      </c>
      <c r="S19" s="8">
        <v>3.2000000000000002E-3</v>
      </c>
      <c r="T19" s="8">
        <v>6.3E-3</v>
      </c>
      <c r="U19" s="8">
        <v>1.2999999999999999E-3</v>
      </c>
    </row>
    <row r="20" spans="2:21">
      <c r="B20" s="6" t="s">
        <v>178</v>
      </c>
      <c r="C20" s="17">
        <v>2310209</v>
      </c>
      <c r="D20" s="6" t="s">
        <v>120</v>
      </c>
      <c r="E20" s="6"/>
      <c r="F20" s="18">
        <v>520032046</v>
      </c>
      <c r="G20" s="6" t="s">
        <v>171</v>
      </c>
      <c r="H20" s="6" t="s">
        <v>93</v>
      </c>
      <c r="I20" s="6" t="s">
        <v>172</v>
      </c>
      <c r="J20" s="6"/>
      <c r="K20" s="17">
        <v>4.1500000000000004</v>
      </c>
      <c r="L20" s="6" t="s">
        <v>92</v>
      </c>
      <c r="M20" s="26">
        <v>9.9000000000000008E-3</v>
      </c>
      <c r="N20" s="8">
        <v>3.5000000000000001E-3</v>
      </c>
      <c r="O20" s="7">
        <v>1952000</v>
      </c>
      <c r="P20" s="7">
        <v>104.37</v>
      </c>
      <c r="Q20" s="7">
        <v>0</v>
      </c>
      <c r="R20" s="7">
        <v>2037.3</v>
      </c>
      <c r="S20" s="8">
        <v>5.9999999999999995E-4</v>
      </c>
      <c r="T20" s="8">
        <v>4.8999999999999998E-3</v>
      </c>
      <c r="U20" s="8">
        <v>1E-3</v>
      </c>
    </row>
    <row r="21" spans="2:21">
      <c r="B21" s="6" t="s">
        <v>179</v>
      </c>
      <c r="C21" s="17">
        <v>2310183</v>
      </c>
      <c r="D21" s="6" t="s">
        <v>120</v>
      </c>
      <c r="E21" s="6"/>
      <c r="F21" s="18">
        <v>520032046</v>
      </c>
      <c r="G21" s="6" t="s">
        <v>171</v>
      </c>
      <c r="H21" s="6" t="s">
        <v>93</v>
      </c>
      <c r="I21" s="6" t="s">
        <v>172</v>
      </c>
      <c r="J21" s="6"/>
      <c r="K21" s="17">
        <v>11.64</v>
      </c>
      <c r="L21" s="6" t="s">
        <v>92</v>
      </c>
      <c r="M21" s="26">
        <v>4.7000000000000002E-3</v>
      </c>
      <c r="N21" s="8">
        <v>5.1000000000000004E-3</v>
      </c>
      <c r="O21" s="7">
        <v>4000000</v>
      </c>
      <c r="P21" s="7">
        <v>100.21</v>
      </c>
      <c r="Q21" s="7">
        <v>0</v>
      </c>
      <c r="R21" s="7">
        <v>4008.4</v>
      </c>
      <c r="S21" s="8">
        <v>5.7000000000000002E-3</v>
      </c>
      <c r="T21" s="8">
        <v>9.5999999999999992E-3</v>
      </c>
      <c r="U21" s="8">
        <v>2E-3</v>
      </c>
    </row>
    <row r="22" spans="2:21">
      <c r="B22" s="6" t="s">
        <v>180</v>
      </c>
      <c r="C22" s="17">
        <v>1940618</v>
      </c>
      <c r="D22" s="6" t="s">
        <v>120</v>
      </c>
      <c r="E22" s="6"/>
      <c r="F22" s="18">
        <v>520032640</v>
      </c>
      <c r="G22" s="6" t="s">
        <v>171</v>
      </c>
      <c r="H22" s="6" t="s">
        <v>93</v>
      </c>
      <c r="I22" s="6" t="s">
        <v>172</v>
      </c>
      <c r="J22" s="6"/>
      <c r="K22" s="17">
        <v>9.58</v>
      </c>
      <c r="L22" s="6" t="s">
        <v>92</v>
      </c>
      <c r="M22" s="26">
        <v>6.0000000000000001E-3</v>
      </c>
      <c r="N22" s="8">
        <v>6.3E-3</v>
      </c>
      <c r="O22" s="7">
        <v>3304000</v>
      </c>
      <c r="P22" s="7">
        <v>100.6</v>
      </c>
      <c r="Q22" s="7">
        <v>0</v>
      </c>
      <c r="R22" s="7">
        <v>3323.82</v>
      </c>
      <c r="S22" s="8">
        <v>1.5E-3</v>
      </c>
      <c r="T22" s="8">
        <v>8.0000000000000002E-3</v>
      </c>
      <c r="U22" s="8">
        <v>1.6999999999999999E-3</v>
      </c>
    </row>
    <row r="23" spans="2:21">
      <c r="B23" s="6" t="s">
        <v>181</v>
      </c>
      <c r="C23" s="17">
        <v>1940535</v>
      </c>
      <c r="D23" s="6" t="s">
        <v>120</v>
      </c>
      <c r="E23" s="6"/>
      <c r="F23" s="18">
        <v>520032640</v>
      </c>
      <c r="G23" s="6" t="s">
        <v>171</v>
      </c>
      <c r="H23" s="6" t="s">
        <v>93</v>
      </c>
      <c r="I23" s="6" t="s">
        <v>172</v>
      </c>
      <c r="J23" s="6"/>
      <c r="K23" s="17">
        <v>3.75</v>
      </c>
      <c r="L23" s="6" t="s">
        <v>92</v>
      </c>
      <c r="M23" s="26">
        <v>0.05</v>
      </c>
      <c r="N23" s="8">
        <v>2.8999999999999998E-3</v>
      </c>
      <c r="O23" s="7">
        <v>1947160</v>
      </c>
      <c r="P23" s="7">
        <v>125.14</v>
      </c>
      <c r="Q23" s="7">
        <v>0</v>
      </c>
      <c r="R23" s="7">
        <v>2436.6799999999998</v>
      </c>
      <c r="S23" s="8">
        <v>5.9999999999999995E-4</v>
      </c>
      <c r="T23" s="8">
        <v>5.8999999999999999E-3</v>
      </c>
      <c r="U23" s="8">
        <v>1.1999999999999999E-3</v>
      </c>
    </row>
    <row r="24" spans="2:21">
      <c r="B24" s="6" t="s">
        <v>182</v>
      </c>
      <c r="C24" s="17">
        <v>1940576</v>
      </c>
      <c r="D24" s="6" t="s">
        <v>120</v>
      </c>
      <c r="E24" s="6"/>
      <c r="F24" s="18">
        <v>520032640</v>
      </c>
      <c r="G24" s="6" t="s">
        <v>171</v>
      </c>
      <c r="H24" s="6" t="s">
        <v>93</v>
      </c>
      <c r="I24" s="6" t="s">
        <v>172</v>
      </c>
      <c r="J24" s="6"/>
      <c r="K24" s="17">
        <v>2.73</v>
      </c>
      <c r="L24" s="6" t="s">
        <v>92</v>
      </c>
      <c r="M24" s="26">
        <v>7.0000000000000001E-3</v>
      </c>
      <c r="N24" s="8">
        <v>8.9999999999999998E-4</v>
      </c>
      <c r="O24" s="7">
        <v>1639525.47</v>
      </c>
      <c r="P24" s="7">
        <v>103.48</v>
      </c>
      <c r="Q24" s="7">
        <v>0</v>
      </c>
      <c r="R24" s="7">
        <v>1696.58</v>
      </c>
      <c r="S24" s="8">
        <v>5.0000000000000001E-4</v>
      </c>
      <c r="T24" s="8">
        <v>4.1000000000000003E-3</v>
      </c>
      <c r="U24" s="8">
        <v>8.9999999999999998E-4</v>
      </c>
    </row>
    <row r="25" spans="2:21">
      <c r="B25" s="6" t="s">
        <v>183</v>
      </c>
      <c r="C25" s="17">
        <v>1145564</v>
      </c>
      <c r="D25" s="6" t="s">
        <v>120</v>
      </c>
      <c r="E25" s="6"/>
      <c r="F25" s="18">
        <v>513569780</v>
      </c>
      <c r="G25" s="6" t="s">
        <v>184</v>
      </c>
      <c r="H25" s="6" t="s">
        <v>185</v>
      </c>
      <c r="I25" s="6" t="s">
        <v>186</v>
      </c>
      <c r="J25" s="6"/>
      <c r="K25" s="17">
        <v>6.93</v>
      </c>
      <c r="L25" s="6" t="s">
        <v>92</v>
      </c>
      <c r="M25" s="26">
        <v>8.3000000000000001E-3</v>
      </c>
      <c r="N25" s="8">
        <v>1.03E-2</v>
      </c>
      <c r="O25" s="7">
        <v>2991000</v>
      </c>
      <c r="P25" s="7">
        <v>99.55</v>
      </c>
      <c r="Q25" s="7">
        <v>0</v>
      </c>
      <c r="R25" s="7">
        <v>2977.54</v>
      </c>
      <c r="S25" s="8">
        <v>2E-3</v>
      </c>
      <c r="T25" s="8">
        <v>7.1999999999999998E-3</v>
      </c>
      <c r="U25" s="8">
        <v>1.5E-3</v>
      </c>
    </row>
    <row r="26" spans="2:21">
      <c r="B26" s="6" t="s">
        <v>187</v>
      </c>
      <c r="C26" s="17">
        <v>1138650</v>
      </c>
      <c r="D26" s="6" t="s">
        <v>120</v>
      </c>
      <c r="E26" s="6"/>
      <c r="F26" s="18">
        <v>510960719</v>
      </c>
      <c r="G26" s="6" t="s">
        <v>184</v>
      </c>
      <c r="H26" s="6" t="s">
        <v>185</v>
      </c>
      <c r="I26" s="6" t="s">
        <v>186</v>
      </c>
      <c r="J26" s="6"/>
      <c r="K26" s="17">
        <v>5.69</v>
      </c>
      <c r="L26" s="6" t="s">
        <v>92</v>
      </c>
      <c r="M26" s="26">
        <v>1.34E-2</v>
      </c>
      <c r="N26" s="8">
        <v>1.2800000000000001E-2</v>
      </c>
      <c r="O26" s="7">
        <v>1876356</v>
      </c>
      <c r="P26" s="7">
        <v>102.3</v>
      </c>
      <c r="Q26" s="7">
        <v>0</v>
      </c>
      <c r="R26" s="7">
        <v>1919.51</v>
      </c>
      <c r="S26" s="8">
        <v>4.0000000000000002E-4</v>
      </c>
      <c r="T26" s="8">
        <v>4.5999999999999999E-3</v>
      </c>
      <c r="U26" s="8">
        <v>1E-3</v>
      </c>
    </row>
    <row r="27" spans="2:21">
      <c r="B27" s="6" t="s">
        <v>188</v>
      </c>
      <c r="C27" s="17">
        <v>1940402</v>
      </c>
      <c r="D27" s="6" t="s">
        <v>120</v>
      </c>
      <c r="E27" s="6"/>
      <c r="F27" s="18">
        <v>520032640</v>
      </c>
      <c r="G27" s="6" t="s">
        <v>171</v>
      </c>
      <c r="H27" s="6" t="s">
        <v>94</v>
      </c>
      <c r="I27" s="6" t="s">
        <v>172</v>
      </c>
      <c r="J27" s="6"/>
      <c r="K27" s="17">
        <v>1.72</v>
      </c>
      <c r="L27" s="6" t="s">
        <v>92</v>
      </c>
      <c r="M27" s="26">
        <v>4.1000000000000002E-2</v>
      </c>
      <c r="N27" s="8">
        <v>1.9E-3</v>
      </c>
      <c r="O27" s="7">
        <v>3636882.6</v>
      </c>
      <c r="P27" s="7">
        <v>130.86000000000001</v>
      </c>
      <c r="Q27" s="7">
        <v>0</v>
      </c>
      <c r="R27" s="7">
        <v>4759.22</v>
      </c>
      <c r="S27" s="8">
        <v>1.6000000000000001E-3</v>
      </c>
      <c r="T27" s="8">
        <v>1.14E-2</v>
      </c>
      <c r="U27" s="8">
        <v>2.3999999999999998E-3</v>
      </c>
    </row>
    <row r="28" spans="2:21">
      <c r="B28" s="6" t="s">
        <v>189</v>
      </c>
      <c r="C28" s="17">
        <v>1940501</v>
      </c>
      <c r="D28" s="6" t="s">
        <v>120</v>
      </c>
      <c r="E28" s="6"/>
      <c r="F28" s="18">
        <v>520032640</v>
      </c>
      <c r="G28" s="6" t="s">
        <v>171</v>
      </c>
      <c r="H28" s="6" t="s">
        <v>94</v>
      </c>
      <c r="I28" s="6" t="s">
        <v>172</v>
      </c>
      <c r="J28" s="6"/>
      <c r="K28" s="17">
        <v>2.83</v>
      </c>
      <c r="L28" s="6" t="s">
        <v>92</v>
      </c>
      <c r="M28" s="26">
        <v>0.04</v>
      </c>
      <c r="N28" s="8">
        <v>1.1999999999999999E-3</v>
      </c>
      <c r="O28" s="7">
        <v>1864300</v>
      </c>
      <c r="P28" s="7">
        <v>118.31</v>
      </c>
      <c r="Q28" s="7">
        <v>0</v>
      </c>
      <c r="R28" s="7">
        <v>2205.65</v>
      </c>
      <c r="S28" s="8">
        <v>5.9999999999999995E-4</v>
      </c>
      <c r="T28" s="8">
        <v>5.3E-3</v>
      </c>
      <c r="U28" s="8">
        <v>1.1000000000000001E-3</v>
      </c>
    </row>
    <row r="29" spans="2:21">
      <c r="B29" s="6" t="s">
        <v>190</v>
      </c>
      <c r="C29" s="17">
        <v>1940543</v>
      </c>
      <c r="D29" s="6" t="s">
        <v>120</v>
      </c>
      <c r="E29" s="6"/>
      <c r="F29" s="18">
        <v>520032640</v>
      </c>
      <c r="G29" s="6" t="s">
        <v>171</v>
      </c>
      <c r="H29" s="6" t="s">
        <v>94</v>
      </c>
      <c r="I29" s="6" t="s">
        <v>172</v>
      </c>
      <c r="J29" s="6"/>
      <c r="K29" s="17">
        <v>3.71</v>
      </c>
      <c r="L29" s="6" t="s">
        <v>92</v>
      </c>
      <c r="M29" s="26">
        <v>4.2000000000000003E-2</v>
      </c>
      <c r="N29" s="8">
        <v>3.0999999999999999E-3</v>
      </c>
      <c r="O29" s="7">
        <v>239996</v>
      </c>
      <c r="P29" s="7">
        <v>117.76</v>
      </c>
      <c r="Q29" s="7">
        <v>0</v>
      </c>
      <c r="R29" s="7">
        <v>282.62</v>
      </c>
      <c r="S29" s="8">
        <v>2.0000000000000001E-4</v>
      </c>
      <c r="T29" s="8">
        <v>6.9999999999999999E-4</v>
      </c>
      <c r="U29" s="8">
        <v>1E-4</v>
      </c>
    </row>
    <row r="30" spans="2:21">
      <c r="B30" s="6" t="s">
        <v>191</v>
      </c>
      <c r="C30" s="17">
        <v>1097385</v>
      </c>
      <c r="D30" s="6" t="s">
        <v>120</v>
      </c>
      <c r="E30" s="6"/>
      <c r="F30" s="18">
        <v>520026683</v>
      </c>
      <c r="G30" s="6" t="s">
        <v>184</v>
      </c>
      <c r="H30" s="6" t="s">
        <v>192</v>
      </c>
      <c r="I30" s="6" t="s">
        <v>172</v>
      </c>
      <c r="J30" s="6"/>
      <c r="K30" s="17">
        <v>1.02</v>
      </c>
      <c r="L30" s="6" t="s">
        <v>92</v>
      </c>
      <c r="M30" s="26">
        <v>4.9500000000000002E-2</v>
      </c>
      <c r="N30" s="8">
        <v>1.2999999999999999E-3</v>
      </c>
      <c r="O30" s="7">
        <v>123479.08</v>
      </c>
      <c r="P30" s="7">
        <v>124.68</v>
      </c>
      <c r="Q30" s="7">
        <v>161.43</v>
      </c>
      <c r="R30" s="7">
        <v>315.38</v>
      </c>
      <c r="S30" s="8">
        <v>1E-3</v>
      </c>
      <c r="T30" s="8">
        <v>8.0000000000000004E-4</v>
      </c>
      <c r="U30" s="8">
        <v>2.0000000000000001E-4</v>
      </c>
    </row>
    <row r="31" spans="2:21">
      <c r="B31" s="6" t="s">
        <v>193</v>
      </c>
      <c r="C31" s="17">
        <v>1126630</v>
      </c>
      <c r="D31" s="6" t="s">
        <v>120</v>
      </c>
      <c r="E31" s="6"/>
      <c r="F31" s="18">
        <v>520026683</v>
      </c>
      <c r="G31" s="6" t="s">
        <v>184</v>
      </c>
      <c r="H31" s="6" t="s">
        <v>192</v>
      </c>
      <c r="I31" s="6" t="s">
        <v>172</v>
      </c>
      <c r="J31" s="6"/>
      <c r="K31" s="17">
        <v>2.72</v>
      </c>
      <c r="L31" s="6" t="s">
        <v>92</v>
      </c>
      <c r="M31" s="26">
        <v>4.8000000000000001E-2</v>
      </c>
      <c r="N31" s="8">
        <v>4.1999999999999997E-3</v>
      </c>
      <c r="O31" s="7">
        <v>1324343</v>
      </c>
      <c r="P31" s="7">
        <v>114.4</v>
      </c>
      <c r="Q31" s="7">
        <v>64.83</v>
      </c>
      <c r="R31" s="7">
        <v>1579.88</v>
      </c>
      <c r="S31" s="8">
        <v>1E-3</v>
      </c>
      <c r="T31" s="8">
        <v>3.8E-3</v>
      </c>
      <c r="U31" s="8">
        <v>8.0000000000000004E-4</v>
      </c>
    </row>
    <row r="32" spans="2:21">
      <c r="B32" s="6" t="s">
        <v>194</v>
      </c>
      <c r="C32" s="17">
        <v>1117357</v>
      </c>
      <c r="D32" s="6" t="s">
        <v>120</v>
      </c>
      <c r="E32" s="6"/>
      <c r="F32" s="18">
        <v>520026683</v>
      </c>
      <c r="G32" s="6" t="s">
        <v>184</v>
      </c>
      <c r="H32" s="6" t="s">
        <v>192</v>
      </c>
      <c r="I32" s="6" t="s">
        <v>172</v>
      </c>
      <c r="J32" s="6"/>
      <c r="K32" s="17">
        <v>1.47</v>
      </c>
      <c r="L32" s="6" t="s">
        <v>92</v>
      </c>
      <c r="M32" s="26">
        <v>4.9000000000000002E-2</v>
      </c>
      <c r="N32" s="8">
        <v>-2E-3</v>
      </c>
      <c r="O32" s="7">
        <v>750000.05</v>
      </c>
      <c r="P32" s="7">
        <v>119.28</v>
      </c>
      <c r="Q32" s="7">
        <v>0</v>
      </c>
      <c r="R32" s="7">
        <v>894.6</v>
      </c>
      <c r="S32" s="8">
        <v>2.5000000000000001E-3</v>
      </c>
      <c r="T32" s="8">
        <v>2.0999999999999999E-3</v>
      </c>
      <c r="U32" s="8">
        <v>5.0000000000000001E-4</v>
      </c>
    </row>
    <row r="33" spans="2:21">
      <c r="B33" s="6" t="s">
        <v>195</v>
      </c>
      <c r="C33" s="17">
        <v>1133149</v>
      </c>
      <c r="D33" s="6" t="s">
        <v>120</v>
      </c>
      <c r="E33" s="6"/>
      <c r="F33" s="18">
        <v>520026683</v>
      </c>
      <c r="G33" s="6" t="s">
        <v>184</v>
      </c>
      <c r="H33" s="6" t="s">
        <v>192</v>
      </c>
      <c r="I33" s="6" t="s">
        <v>172</v>
      </c>
      <c r="J33" s="6"/>
      <c r="K33" s="17">
        <v>6.67</v>
      </c>
      <c r="L33" s="6" t="s">
        <v>92</v>
      </c>
      <c r="M33" s="26">
        <v>3.2000000000000001E-2</v>
      </c>
      <c r="N33" s="8">
        <v>1.6400000000000001E-2</v>
      </c>
      <c r="O33" s="7">
        <v>610086</v>
      </c>
      <c r="P33" s="7">
        <v>110.62</v>
      </c>
      <c r="Q33" s="7">
        <v>19.52</v>
      </c>
      <c r="R33" s="7">
        <v>694.4</v>
      </c>
      <c r="S33" s="8">
        <v>4.0000000000000002E-4</v>
      </c>
      <c r="T33" s="8">
        <v>1.6999999999999999E-3</v>
      </c>
      <c r="U33" s="8">
        <v>4.0000000000000002E-4</v>
      </c>
    </row>
    <row r="34" spans="2:21">
      <c r="B34" s="6" t="s">
        <v>196</v>
      </c>
      <c r="C34" s="17">
        <v>2300184</v>
      </c>
      <c r="D34" s="6" t="s">
        <v>120</v>
      </c>
      <c r="E34" s="6"/>
      <c r="F34" s="18">
        <v>520031931</v>
      </c>
      <c r="G34" s="6" t="s">
        <v>197</v>
      </c>
      <c r="H34" s="6" t="s">
        <v>192</v>
      </c>
      <c r="I34" s="6" t="s">
        <v>172</v>
      </c>
      <c r="J34" s="6"/>
      <c r="K34" s="17">
        <v>5.85</v>
      </c>
      <c r="L34" s="6" t="s">
        <v>92</v>
      </c>
      <c r="M34" s="26">
        <v>2.1999999999999999E-2</v>
      </c>
      <c r="N34" s="8">
        <v>1.5599999999999999E-2</v>
      </c>
      <c r="O34" s="7">
        <v>7774216.1200000001</v>
      </c>
      <c r="P34" s="7">
        <v>104.18</v>
      </c>
      <c r="Q34" s="7">
        <v>0</v>
      </c>
      <c r="R34" s="7">
        <v>8099.18</v>
      </c>
      <c r="S34" s="8">
        <v>8.8000000000000005E-3</v>
      </c>
      <c r="T34" s="8">
        <v>1.95E-2</v>
      </c>
      <c r="U34" s="8">
        <v>4.1000000000000003E-3</v>
      </c>
    </row>
    <row r="35" spans="2:21">
      <c r="B35" s="6" t="s">
        <v>198</v>
      </c>
      <c r="C35" s="17">
        <v>2300143</v>
      </c>
      <c r="D35" s="6" t="s">
        <v>120</v>
      </c>
      <c r="E35" s="6"/>
      <c r="F35" s="18">
        <v>520031931</v>
      </c>
      <c r="G35" s="6" t="s">
        <v>197</v>
      </c>
      <c r="H35" s="6" t="s">
        <v>192</v>
      </c>
      <c r="I35" s="6" t="s">
        <v>172</v>
      </c>
      <c r="J35" s="6"/>
      <c r="K35" s="17">
        <v>2.37</v>
      </c>
      <c r="L35" s="6" t="s">
        <v>92</v>
      </c>
      <c r="M35" s="26">
        <v>3.6999999999999998E-2</v>
      </c>
      <c r="N35" s="8">
        <v>2.8999999999999998E-3</v>
      </c>
      <c r="O35" s="7">
        <v>8670681</v>
      </c>
      <c r="P35" s="7">
        <v>112.47</v>
      </c>
      <c r="Q35" s="7">
        <v>0</v>
      </c>
      <c r="R35" s="7">
        <v>9751.91</v>
      </c>
      <c r="S35" s="8">
        <v>2.8999999999999998E-3</v>
      </c>
      <c r="T35" s="8">
        <v>2.3400000000000001E-2</v>
      </c>
      <c r="U35" s="8">
        <v>4.8999999999999998E-3</v>
      </c>
    </row>
    <row r="36" spans="2:21">
      <c r="B36" s="6" t="s">
        <v>199</v>
      </c>
      <c r="C36" s="17">
        <v>1121953</v>
      </c>
      <c r="D36" s="6" t="s">
        <v>120</v>
      </c>
      <c r="E36" s="6"/>
      <c r="F36" s="18">
        <v>513141879</v>
      </c>
      <c r="G36" s="6" t="s">
        <v>171</v>
      </c>
      <c r="H36" s="6" t="s">
        <v>192</v>
      </c>
      <c r="I36" s="6" t="s">
        <v>172</v>
      </c>
      <c r="J36" s="6"/>
      <c r="K36" s="17">
        <v>1.56</v>
      </c>
      <c r="L36" s="6" t="s">
        <v>92</v>
      </c>
      <c r="M36" s="26">
        <v>3.1E-2</v>
      </c>
      <c r="N36" s="8">
        <v>-1.6999999999999999E-3</v>
      </c>
      <c r="O36" s="7">
        <v>69981.600000000006</v>
      </c>
      <c r="P36" s="7">
        <v>112.76</v>
      </c>
      <c r="Q36" s="7">
        <v>0</v>
      </c>
      <c r="R36" s="7">
        <v>78.91</v>
      </c>
      <c r="S36" s="8">
        <v>1E-4</v>
      </c>
      <c r="T36" s="8">
        <v>2.0000000000000001E-4</v>
      </c>
      <c r="U36" s="8">
        <v>0</v>
      </c>
    </row>
    <row r="37" spans="2:21">
      <c r="B37" s="6" t="s">
        <v>200</v>
      </c>
      <c r="C37" s="17">
        <v>1119825</v>
      </c>
      <c r="D37" s="6" t="s">
        <v>120</v>
      </c>
      <c r="E37" s="6"/>
      <c r="F37" s="18">
        <v>513704304</v>
      </c>
      <c r="G37" s="6" t="s">
        <v>171</v>
      </c>
      <c r="H37" s="6" t="s">
        <v>192</v>
      </c>
      <c r="I37" s="6" t="s">
        <v>172</v>
      </c>
      <c r="J37" s="6"/>
      <c r="K37" s="17">
        <v>2.5</v>
      </c>
      <c r="L37" s="6" t="s">
        <v>92</v>
      </c>
      <c r="M37" s="26">
        <v>3.5499999999999997E-2</v>
      </c>
      <c r="N37" s="8">
        <v>8.0000000000000004E-4</v>
      </c>
      <c r="O37" s="7">
        <v>0.22</v>
      </c>
      <c r="P37" s="7">
        <v>121.06</v>
      </c>
      <c r="Q37" s="7">
        <v>0</v>
      </c>
      <c r="R37" s="7">
        <v>0</v>
      </c>
      <c r="S37" s="8">
        <v>0</v>
      </c>
      <c r="T37" s="8">
        <v>0</v>
      </c>
      <c r="U37" s="8">
        <v>0</v>
      </c>
    </row>
    <row r="38" spans="2:21">
      <c r="B38" s="6" t="s">
        <v>201</v>
      </c>
      <c r="C38" s="17">
        <v>1095066</v>
      </c>
      <c r="D38" s="6" t="s">
        <v>120</v>
      </c>
      <c r="E38" s="6"/>
      <c r="F38" s="18">
        <v>513704304</v>
      </c>
      <c r="G38" s="6" t="s">
        <v>171</v>
      </c>
      <c r="H38" s="6" t="s">
        <v>192</v>
      </c>
      <c r="I38" s="6" t="s">
        <v>172</v>
      </c>
      <c r="J38" s="6"/>
      <c r="K38" s="17">
        <v>1.41</v>
      </c>
      <c r="L38" s="6" t="s">
        <v>92</v>
      </c>
      <c r="M38" s="26">
        <v>4.65E-2</v>
      </c>
      <c r="N38" s="8">
        <v>-3.0999999999999999E-3</v>
      </c>
      <c r="O38" s="7">
        <v>0.53</v>
      </c>
      <c r="P38" s="7">
        <v>132.11000000000001</v>
      </c>
      <c r="Q38" s="7">
        <v>0</v>
      </c>
      <c r="R38" s="7">
        <v>0</v>
      </c>
      <c r="S38" s="8">
        <v>0</v>
      </c>
      <c r="T38" s="8">
        <v>0</v>
      </c>
      <c r="U38" s="8">
        <v>0</v>
      </c>
    </row>
    <row r="39" spans="2:21">
      <c r="B39" s="6" t="s">
        <v>202</v>
      </c>
      <c r="C39" s="17">
        <v>6000236</v>
      </c>
      <c r="D39" s="6" t="s">
        <v>120</v>
      </c>
      <c r="E39" s="6"/>
      <c r="F39" s="18">
        <v>520000472</v>
      </c>
      <c r="G39" s="6" t="s">
        <v>203</v>
      </c>
      <c r="H39" s="6" t="s">
        <v>204</v>
      </c>
      <c r="I39" s="6" t="s">
        <v>186</v>
      </c>
      <c r="J39" s="6"/>
      <c r="K39" s="17">
        <v>6.24</v>
      </c>
      <c r="L39" s="6" t="s">
        <v>92</v>
      </c>
      <c r="M39" s="26">
        <v>4.4999999999999998E-2</v>
      </c>
      <c r="N39" s="8">
        <v>1.2699999999999999E-2</v>
      </c>
      <c r="O39" s="7">
        <v>2909000</v>
      </c>
      <c r="P39" s="7">
        <v>125.35</v>
      </c>
      <c r="Q39" s="7">
        <v>0</v>
      </c>
      <c r="R39" s="7">
        <v>3646.43</v>
      </c>
      <c r="S39" s="8">
        <v>1E-3</v>
      </c>
      <c r="T39" s="8">
        <v>8.8000000000000005E-3</v>
      </c>
      <c r="U39" s="8">
        <v>1.8E-3</v>
      </c>
    </row>
    <row r="40" spans="2:21">
      <c r="B40" s="6" t="s">
        <v>205</v>
      </c>
      <c r="C40" s="17">
        <v>3230190</v>
      </c>
      <c r="D40" s="6" t="s">
        <v>120</v>
      </c>
      <c r="E40" s="6"/>
      <c r="F40" s="18">
        <v>520037789</v>
      </c>
      <c r="G40" s="6" t="s">
        <v>184</v>
      </c>
      <c r="H40" s="6" t="s">
        <v>192</v>
      </c>
      <c r="I40" s="6" t="s">
        <v>172</v>
      </c>
      <c r="J40" s="6"/>
      <c r="K40" s="17">
        <v>6.22</v>
      </c>
      <c r="L40" s="6" t="s">
        <v>92</v>
      </c>
      <c r="M40" s="26">
        <v>1.7600000000000001E-2</v>
      </c>
      <c r="N40" s="8">
        <v>1.47E-2</v>
      </c>
      <c r="O40" s="7">
        <v>1485608.35</v>
      </c>
      <c r="P40" s="7">
        <v>103.43</v>
      </c>
      <c r="Q40" s="7">
        <v>29.48</v>
      </c>
      <c r="R40" s="7">
        <v>1566.05</v>
      </c>
      <c r="S40" s="8">
        <v>1.2999999999999999E-3</v>
      </c>
      <c r="T40" s="8">
        <v>3.8E-3</v>
      </c>
      <c r="U40" s="8">
        <v>8.0000000000000004E-4</v>
      </c>
    </row>
    <row r="41" spans="2:21">
      <c r="B41" s="6" t="s">
        <v>206</v>
      </c>
      <c r="C41" s="17">
        <v>3230141</v>
      </c>
      <c r="D41" s="6" t="s">
        <v>120</v>
      </c>
      <c r="E41" s="6"/>
      <c r="F41" s="18">
        <v>520037789</v>
      </c>
      <c r="G41" s="6" t="s">
        <v>184</v>
      </c>
      <c r="H41" s="6" t="s">
        <v>192</v>
      </c>
      <c r="I41" s="6" t="s">
        <v>172</v>
      </c>
      <c r="J41" s="6"/>
      <c r="K41" s="17">
        <v>2.2000000000000002</v>
      </c>
      <c r="L41" s="6" t="s">
        <v>92</v>
      </c>
      <c r="M41" s="26">
        <v>3.4000000000000002E-2</v>
      </c>
      <c r="N41" s="8">
        <v>2.7000000000000001E-3</v>
      </c>
      <c r="O41" s="7">
        <v>0.19</v>
      </c>
      <c r="P41" s="7">
        <v>110.04</v>
      </c>
      <c r="Q41" s="7">
        <v>0</v>
      </c>
      <c r="R41" s="7">
        <v>0</v>
      </c>
      <c r="S41" s="8">
        <v>0</v>
      </c>
      <c r="T41" s="8">
        <v>0</v>
      </c>
      <c r="U41" s="8">
        <v>0</v>
      </c>
    </row>
    <row r="42" spans="2:21">
      <c r="B42" s="6" t="s">
        <v>207</v>
      </c>
      <c r="C42" s="17">
        <v>1120021</v>
      </c>
      <c r="D42" s="6" t="s">
        <v>120</v>
      </c>
      <c r="E42" s="6"/>
      <c r="F42" s="18">
        <v>513821488</v>
      </c>
      <c r="G42" s="6" t="s">
        <v>184</v>
      </c>
      <c r="H42" s="6" t="s">
        <v>192</v>
      </c>
      <c r="I42" s="6" t="s">
        <v>172</v>
      </c>
      <c r="J42" s="6"/>
      <c r="K42" s="17">
        <v>1.4</v>
      </c>
      <c r="L42" s="6" t="s">
        <v>92</v>
      </c>
      <c r="M42" s="26">
        <v>3.9E-2</v>
      </c>
      <c r="N42" s="8">
        <v>1.2999999999999999E-3</v>
      </c>
      <c r="O42" s="7">
        <v>172476.5</v>
      </c>
      <c r="P42" s="7">
        <v>114.5</v>
      </c>
      <c r="Q42" s="7">
        <v>0</v>
      </c>
      <c r="R42" s="7">
        <v>197.49</v>
      </c>
      <c r="S42" s="8">
        <v>1E-3</v>
      </c>
      <c r="T42" s="8">
        <v>5.0000000000000001E-4</v>
      </c>
      <c r="U42" s="8">
        <v>1E-4</v>
      </c>
    </row>
    <row r="43" spans="2:21">
      <c r="B43" s="6" t="s">
        <v>208</v>
      </c>
      <c r="C43" s="17">
        <v>1136753</v>
      </c>
      <c r="D43" s="6" t="s">
        <v>120</v>
      </c>
      <c r="E43" s="6"/>
      <c r="F43" s="18">
        <v>513821488</v>
      </c>
      <c r="G43" s="6" t="s">
        <v>184</v>
      </c>
      <c r="H43" s="6" t="s">
        <v>192</v>
      </c>
      <c r="I43" s="6" t="s">
        <v>172</v>
      </c>
      <c r="J43" s="6"/>
      <c r="K43" s="17">
        <v>6.94</v>
      </c>
      <c r="L43" s="6" t="s">
        <v>92</v>
      </c>
      <c r="M43" s="26">
        <v>0.04</v>
      </c>
      <c r="N43" s="8">
        <v>1.52E-2</v>
      </c>
      <c r="O43" s="7">
        <v>0.21</v>
      </c>
      <c r="P43" s="7">
        <v>120.32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209</v>
      </c>
      <c r="C44" s="17">
        <v>7770191</v>
      </c>
      <c r="D44" s="6" t="s">
        <v>120</v>
      </c>
      <c r="E44" s="6"/>
      <c r="F44" s="18">
        <v>520022732</v>
      </c>
      <c r="G44" s="6" t="s">
        <v>210</v>
      </c>
      <c r="H44" s="6" t="s">
        <v>192</v>
      </c>
      <c r="I44" s="6" t="s">
        <v>172</v>
      </c>
      <c r="J44" s="6"/>
      <c r="K44" s="17">
        <v>5.34</v>
      </c>
      <c r="L44" s="6" t="s">
        <v>92</v>
      </c>
      <c r="M44" s="26">
        <v>2.9899999999999999E-2</v>
      </c>
      <c r="N44" s="8">
        <v>1.21E-2</v>
      </c>
      <c r="O44" s="7">
        <v>575304.17000000004</v>
      </c>
      <c r="P44" s="7">
        <v>111.9</v>
      </c>
      <c r="Q44" s="7">
        <v>0</v>
      </c>
      <c r="R44" s="7">
        <v>643.77</v>
      </c>
      <c r="S44" s="8">
        <v>1.6000000000000001E-3</v>
      </c>
      <c r="T44" s="8">
        <v>1.5E-3</v>
      </c>
      <c r="U44" s="8">
        <v>2.9999999999999997E-4</v>
      </c>
    </row>
    <row r="45" spans="2:21">
      <c r="B45" s="6" t="s">
        <v>211</v>
      </c>
      <c r="C45" s="17">
        <v>7770217</v>
      </c>
      <c r="D45" s="6" t="s">
        <v>120</v>
      </c>
      <c r="E45" s="6"/>
      <c r="F45" s="18">
        <v>520022732</v>
      </c>
      <c r="G45" s="6" t="s">
        <v>210</v>
      </c>
      <c r="H45" s="6" t="s">
        <v>192</v>
      </c>
      <c r="I45" s="6" t="s">
        <v>172</v>
      </c>
      <c r="J45" s="6"/>
      <c r="K45" s="17">
        <v>5.59</v>
      </c>
      <c r="L45" s="6" t="s">
        <v>92</v>
      </c>
      <c r="M45" s="26">
        <v>4.2999999999999997E-2</v>
      </c>
      <c r="N45" s="8">
        <v>1.34E-2</v>
      </c>
      <c r="O45" s="7">
        <v>5086996.67</v>
      </c>
      <c r="P45" s="7">
        <v>120.69</v>
      </c>
      <c r="Q45" s="7">
        <v>0</v>
      </c>
      <c r="R45" s="7">
        <v>6139.5</v>
      </c>
      <c r="S45" s="8">
        <v>5.4999999999999997E-3</v>
      </c>
      <c r="T45" s="8">
        <v>1.47E-2</v>
      </c>
      <c r="U45" s="8">
        <v>3.0999999999999999E-3</v>
      </c>
    </row>
    <row r="46" spans="2:21">
      <c r="B46" s="6" t="s">
        <v>212</v>
      </c>
      <c r="C46" s="17">
        <v>1139492</v>
      </c>
      <c r="D46" s="6" t="s">
        <v>120</v>
      </c>
      <c r="E46" s="6"/>
      <c r="F46" s="18">
        <v>513668277</v>
      </c>
      <c r="G46" s="6" t="s">
        <v>171</v>
      </c>
      <c r="H46" s="6" t="s">
        <v>213</v>
      </c>
      <c r="I46" s="6" t="s">
        <v>186</v>
      </c>
      <c r="J46" s="6"/>
      <c r="K46" s="17">
        <v>3.62</v>
      </c>
      <c r="L46" s="6" t="s">
        <v>92</v>
      </c>
      <c r="M46" s="26">
        <v>9.4999999999999998E-3</v>
      </c>
      <c r="N46" s="8">
        <v>3.5000000000000001E-3</v>
      </c>
      <c r="O46" s="7">
        <v>563087</v>
      </c>
      <c r="P46" s="7">
        <v>103.29</v>
      </c>
      <c r="Q46" s="7">
        <v>0</v>
      </c>
      <c r="R46" s="7">
        <v>581.61</v>
      </c>
      <c r="S46" s="8">
        <v>8.0000000000000004E-4</v>
      </c>
      <c r="T46" s="8">
        <v>1.4E-3</v>
      </c>
      <c r="U46" s="8">
        <v>2.9999999999999997E-4</v>
      </c>
    </row>
    <row r="47" spans="2:21">
      <c r="B47" s="6" t="s">
        <v>214</v>
      </c>
      <c r="C47" s="17">
        <v>1110915</v>
      </c>
      <c r="D47" s="6" t="s">
        <v>120</v>
      </c>
      <c r="E47" s="6"/>
      <c r="F47" s="18">
        <v>520043605</v>
      </c>
      <c r="G47" s="6" t="s">
        <v>215</v>
      </c>
      <c r="H47" s="6" t="s">
        <v>216</v>
      </c>
      <c r="I47" s="6" t="s">
        <v>172</v>
      </c>
      <c r="J47" s="6"/>
      <c r="K47" s="17">
        <v>8.43</v>
      </c>
      <c r="L47" s="6" t="s">
        <v>92</v>
      </c>
      <c r="M47" s="26">
        <v>5.1499999999999997E-2</v>
      </c>
      <c r="N47" s="8">
        <v>2.53E-2</v>
      </c>
      <c r="O47" s="7">
        <v>3642477</v>
      </c>
      <c r="P47" s="7">
        <v>149.30000000000001</v>
      </c>
      <c r="Q47" s="7">
        <v>0</v>
      </c>
      <c r="R47" s="7">
        <v>5438.22</v>
      </c>
      <c r="S47" s="8">
        <v>1E-3</v>
      </c>
      <c r="T47" s="8">
        <v>1.3100000000000001E-2</v>
      </c>
      <c r="U47" s="8">
        <v>2.8E-3</v>
      </c>
    </row>
    <row r="48" spans="2:21">
      <c r="B48" s="6" t="s">
        <v>217</v>
      </c>
      <c r="C48" s="17">
        <v>3900271</v>
      </c>
      <c r="D48" s="6" t="s">
        <v>120</v>
      </c>
      <c r="E48" s="6"/>
      <c r="F48" s="18">
        <v>520038506</v>
      </c>
      <c r="G48" s="6" t="s">
        <v>184</v>
      </c>
      <c r="H48" s="6" t="s">
        <v>216</v>
      </c>
      <c r="I48" s="6" t="s">
        <v>172</v>
      </c>
      <c r="J48" s="6"/>
      <c r="K48" s="17">
        <v>2.57</v>
      </c>
      <c r="L48" s="6" t="s">
        <v>92</v>
      </c>
      <c r="M48" s="26">
        <v>4.4499999999999998E-2</v>
      </c>
      <c r="N48" s="8">
        <v>4.5999999999999999E-3</v>
      </c>
      <c r="O48" s="7">
        <v>1157951.7</v>
      </c>
      <c r="P48" s="7">
        <v>115.68</v>
      </c>
      <c r="Q48" s="7">
        <v>0</v>
      </c>
      <c r="R48" s="7">
        <v>1339.52</v>
      </c>
      <c r="S48" s="8">
        <v>2.0999999999999999E-3</v>
      </c>
      <c r="T48" s="8">
        <v>3.2000000000000002E-3</v>
      </c>
      <c r="U48" s="8">
        <v>6.9999999999999999E-4</v>
      </c>
    </row>
    <row r="49" spans="2:21">
      <c r="B49" s="6" t="s">
        <v>218</v>
      </c>
      <c r="C49" s="17">
        <v>1118033</v>
      </c>
      <c r="D49" s="6" t="s">
        <v>120</v>
      </c>
      <c r="E49" s="6"/>
      <c r="F49" s="18">
        <v>513623314</v>
      </c>
      <c r="G49" s="6" t="s">
        <v>184</v>
      </c>
      <c r="H49" s="6" t="s">
        <v>213</v>
      </c>
      <c r="I49" s="6" t="s">
        <v>186</v>
      </c>
      <c r="J49" s="6"/>
      <c r="K49" s="17">
        <v>1.45</v>
      </c>
      <c r="L49" s="6" t="s">
        <v>92</v>
      </c>
      <c r="M49" s="26">
        <v>3.7699999999999997E-2</v>
      </c>
      <c r="N49" s="8">
        <v>2.3E-3</v>
      </c>
      <c r="O49" s="7">
        <v>23184.7</v>
      </c>
      <c r="P49" s="7">
        <v>114.58</v>
      </c>
      <c r="Q49" s="7">
        <v>0.48</v>
      </c>
      <c r="R49" s="7">
        <v>27.04</v>
      </c>
      <c r="S49" s="8">
        <v>1E-4</v>
      </c>
      <c r="T49" s="8">
        <v>1E-4</v>
      </c>
      <c r="U49" s="8">
        <v>0</v>
      </c>
    </row>
    <row r="50" spans="2:21">
      <c r="B50" s="6" t="s">
        <v>219</v>
      </c>
      <c r="C50" s="17">
        <v>1129279</v>
      </c>
      <c r="D50" s="6" t="s">
        <v>120</v>
      </c>
      <c r="E50" s="6"/>
      <c r="F50" s="18">
        <v>513623314</v>
      </c>
      <c r="G50" s="6" t="s">
        <v>184</v>
      </c>
      <c r="H50" s="6" t="s">
        <v>216</v>
      </c>
      <c r="I50" s="6" t="s">
        <v>172</v>
      </c>
      <c r="J50" s="6"/>
      <c r="K50" s="17">
        <v>3.02</v>
      </c>
      <c r="L50" s="6" t="s">
        <v>92</v>
      </c>
      <c r="M50" s="26">
        <v>2.8500000000000001E-2</v>
      </c>
      <c r="N50" s="8">
        <v>7.9000000000000008E-3</v>
      </c>
      <c r="O50" s="7">
        <v>554645.79</v>
      </c>
      <c r="P50" s="7">
        <v>108.65</v>
      </c>
      <c r="Q50" s="7">
        <v>0</v>
      </c>
      <c r="R50" s="7">
        <v>602.62</v>
      </c>
      <c r="S50" s="8">
        <v>1.1000000000000001E-3</v>
      </c>
      <c r="T50" s="8">
        <v>1.4E-3</v>
      </c>
      <c r="U50" s="8">
        <v>2.9999999999999997E-4</v>
      </c>
    </row>
    <row r="51" spans="2:21">
      <c r="B51" s="6" t="s">
        <v>220</v>
      </c>
      <c r="C51" s="17">
        <v>1141050</v>
      </c>
      <c r="D51" s="6" t="s">
        <v>120</v>
      </c>
      <c r="E51" s="6"/>
      <c r="F51" s="18">
        <v>513623314</v>
      </c>
      <c r="G51" s="6" t="s">
        <v>184</v>
      </c>
      <c r="H51" s="6" t="s">
        <v>216</v>
      </c>
      <c r="I51" s="6" t="s">
        <v>172</v>
      </c>
      <c r="J51" s="6"/>
      <c r="K51" s="17">
        <v>5.92</v>
      </c>
      <c r="L51" s="6" t="s">
        <v>92</v>
      </c>
      <c r="M51" s="26">
        <v>1.95E-2</v>
      </c>
      <c r="N51" s="8">
        <v>1.9300000000000001E-2</v>
      </c>
      <c r="O51" s="7">
        <v>644560</v>
      </c>
      <c r="P51" s="7">
        <v>101.1</v>
      </c>
      <c r="Q51" s="7">
        <v>0</v>
      </c>
      <c r="R51" s="7">
        <v>651.65</v>
      </c>
      <c r="S51" s="8">
        <v>8.9999999999999998E-4</v>
      </c>
      <c r="T51" s="8">
        <v>1.6000000000000001E-3</v>
      </c>
      <c r="U51" s="8">
        <v>2.9999999999999997E-4</v>
      </c>
    </row>
    <row r="52" spans="2:21">
      <c r="B52" s="6" t="s">
        <v>221</v>
      </c>
      <c r="C52" s="17">
        <v>1128347</v>
      </c>
      <c r="D52" s="6" t="s">
        <v>120</v>
      </c>
      <c r="E52" s="6"/>
      <c r="F52" s="18">
        <v>34250659</v>
      </c>
      <c r="G52" s="6" t="s">
        <v>184</v>
      </c>
      <c r="H52" s="6" t="s">
        <v>216</v>
      </c>
      <c r="I52" s="6" t="s">
        <v>172</v>
      </c>
      <c r="J52" s="6"/>
      <c r="K52" s="17">
        <v>3.96</v>
      </c>
      <c r="L52" s="6" t="s">
        <v>92</v>
      </c>
      <c r="M52" s="26">
        <v>3.2899999999999999E-2</v>
      </c>
      <c r="N52" s="8">
        <v>8.0000000000000002E-3</v>
      </c>
      <c r="O52" s="7">
        <v>0.54</v>
      </c>
      <c r="P52" s="7">
        <v>111.43</v>
      </c>
      <c r="Q52" s="7">
        <v>0</v>
      </c>
      <c r="R52" s="7">
        <v>0</v>
      </c>
      <c r="S52" s="8">
        <v>0</v>
      </c>
      <c r="T52" s="8">
        <v>0</v>
      </c>
      <c r="U52" s="8">
        <v>0</v>
      </c>
    </row>
    <row r="53" spans="2:21">
      <c r="B53" s="6" t="s">
        <v>222</v>
      </c>
      <c r="C53" s="17">
        <v>1133040</v>
      </c>
      <c r="D53" s="6" t="s">
        <v>120</v>
      </c>
      <c r="E53" s="6"/>
      <c r="F53" s="18">
        <v>34250659</v>
      </c>
      <c r="G53" s="6" t="s">
        <v>184</v>
      </c>
      <c r="H53" s="6" t="s">
        <v>216</v>
      </c>
      <c r="I53" s="6" t="s">
        <v>172</v>
      </c>
      <c r="J53" s="6"/>
      <c r="K53" s="17">
        <v>5.99</v>
      </c>
      <c r="L53" s="6" t="s">
        <v>92</v>
      </c>
      <c r="M53" s="26">
        <v>3.3000000000000002E-2</v>
      </c>
      <c r="N53" s="8">
        <v>1.5699999999999999E-2</v>
      </c>
      <c r="O53" s="7">
        <v>542061.48</v>
      </c>
      <c r="P53" s="7">
        <v>112.31</v>
      </c>
      <c r="Q53" s="7">
        <v>0</v>
      </c>
      <c r="R53" s="7">
        <v>608.79</v>
      </c>
      <c r="S53" s="8">
        <v>3.5000000000000001E-3</v>
      </c>
      <c r="T53" s="8">
        <v>1.5E-3</v>
      </c>
      <c r="U53" s="8">
        <v>2.9999999999999997E-4</v>
      </c>
    </row>
    <row r="54" spans="2:21">
      <c r="B54" s="6" t="s">
        <v>223</v>
      </c>
      <c r="C54" s="17">
        <v>7590128</v>
      </c>
      <c r="D54" s="6" t="s">
        <v>120</v>
      </c>
      <c r="E54" s="6"/>
      <c r="F54" s="18">
        <v>520001736</v>
      </c>
      <c r="G54" s="6" t="s">
        <v>184</v>
      </c>
      <c r="H54" s="6" t="s">
        <v>213</v>
      </c>
      <c r="I54" s="6" t="s">
        <v>186</v>
      </c>
      <c r="J54" s="6"/>
      <c r="K54" s="17">
        <v>4.75</v>
      </c>
      <c r="L54" s="6" t="s">
        <v>92</v>
      </c>
      <c r="M54" s="26">
        <v>4.7500000000000001E-2</v>
      </c>
      <c r="N54" s="8">
        <v>1.03E-2</v>
      </c>
      <c r="O54" s="7">
        <v>2788622</v>
      </c>
      <c r="P54" s="7">
        <v>145.69999999999999</v>
      </c>
      <c r="Q54" s="7">
        <v>0</v>
      </c>
      <c r="R54" s="7">
        <v>4063.02</v>
      </c>
      <c r="S54" s="8">
        <v>1.5E-3</v>
      </c>
      <c r="T54" s="8">
        <v>9.7999999999999997E-3</v>
      </c>
      <c r="U54" s="8">
        <v>2.0999999999999999E-3</v>
      </c>
    </row>
    <row r="55" spans="2:21">
      <c r="B55" s="6" t="s">
        <v>224</v>
      </c>
      <c r="C55" s="17">
        <v>1260488</v>
      </c>
      <c r="D55" s="6" t="s">
        <v>120</v>
      </c>
      <c r="E55" s="6"/>
      <c r="F55" s="18">
        <v>520033234</v>
      </c>
      <c r="G55" s="6" t="s">
        <v>184</v>
      </c>
      <c r="H55" s="6" t="s">
        <v>213</v>
      </c>
      <c r="I55" s="6" t="s">
        <v>186</v>
      </c>
      <c r="J55" s="6"/>
      <c r="K55" s="17">
        <v>1.2</v>
      </c>
      <c r="L55" s="6" t="s">
        <v>92</v>
      </c>
      <c r="M55" s="26">
        <v>6.5000000000000002E-2</v>
      </c>
      <c r="N55" s="8">
        <v>-2E-3</v>
      </c>
      <c r="O55" s="7">
        <v>928355.75</v>
      </c>
      <c r="P55" s="7">
        <v>124.22</v>
      </c>
      <c r="Q55" s="7">
        <v>0</v>
      </c>
      <c r="R55" s="7">
        <v>1153.2</v>
      </c>
      <c r="S55" s="8">
        <v>1.5E-3</v>
      </c>
      <c r="T55" s="8">
        <v>2.8E-3</v>
      </c>
      <c r="U55" s="8">
        <v>5.9999999999999995E-4</v>
      </c>
    </row>
    <row r="56" spans="2:21">
      <c r="B56" s="6" t="s">
        <v>225</v>
      </c>
      <c r="C56" s="17">
        <v>1260546</v>
      </c>
      <c r="D56" s="6" t="s">
        <v>120</v>
      </c>
      <c r="E56" s="6"/>
      <c r="F56" s="18">
        <v>520033234</v>
      </c>
      <c r="G56" s="6" t="s">
        <v>184</v>
      </c>
      <c r="H56" s="6" t="s">
        <v>216</v>
      </c>
      <c r="I56" s="6" t="s">
        <v>172</v>
      </c>
      <c r="J56" s="6"/>
      <c r="K56" s="17">
        <v>3.92</v>
      </c>
      <c r="L56" s="6" t="s">
        <v>92</v>
      </c>
      <c r="M56" s="26">
        <v>5.3499999999999999E-2</v>
      </c>
      <c r="N56" s="8">
        <v>1.72E-2</v>
      </c>
      <c r="O56" s="7">
        <v>4356604</v>
      </c>
      <c r="P56" s="7">
        <v>120.4</v>
      </c>
      <c r="Q56" s="7">
        <v>0</v>
      </c>
      <c r="R56" s="7">
        <v>5245.35</v>
      </c>
      <c r="S56" s="8">
        <v>1.6000000000000001E-3</v>
      </c>
      <c r="T56" s="8">
        <v>1.26E-2</v>
      </c>
      <c r="U56" s="8">
        <v>2.7000000000000001E-3</v>
      </c>
    </row>
    <row r="57" spans="2:21">
      <c r="B57" s="6" t="s">
        <v>226</v>
      </c>
      <c r="C57" s="17">
        <v>1260652</v>
      </c>
      <c r="D57" s="6" t="s">
        <v>120</v>
      </c>
      <c r="E57" s="6"/>
      <c r="F57" s="18">
        <v>520033234</v>
      </c>
      <c r="G57" s="6" t="s">
        <v>184</v>
      </c>
      <c r="H57" s="6" t="s">
        <v>216</v>
      </c>
      <c r="I57" s="6" t="s">
        <v>172</v>
      </c>
      <c r="J57" s="6"/>
      <c r="K57" s="17">
        <v>6.94</v>
      </c>
      <c r="L57" s="6" t="s">
        <v>92</v>
      </c>
      <c r="M57" s="26">
        <v>2.7799999999999998E-2</v>
      </c>
      <c r="N57" s="8">
        <v>2.6499999999999999E-2</v>
      </c>
      <c r="O57" s="7">
        <v>2500000</v>
      </c>
      <c r="P57" s="7">
        <v>101.78</v>
      </c>
      <c r="Q57" s="7">
        <v>25.27</v>
      </c>
      <c r="R57" s="7">
        <v>2569.77</v>
      </c>
      <c r="S57" s="8">
        <v>2.8999999999999998E-3</v>
      </c>
      <c r="T57" s="8">
        <v>6.1999999999999998E-3</v>
      </c>
      <c r="U57" s="8">
        <v>1.2999999999999999E-3</v>
      </c>
    </row>
    <row r="58" spans="2:21">
      <c r="B58" s="6" t="s">
        <v>227</v>
      </c>
      <c r="C58" s="17">
        <v>1260306</v>
      </c>
      <c r="D58" s="6" t="s">
        <v>120</v>
      </c>
      <c r="E58" s="6"/>
      <c r="F58" s="18">
        <v>520033234</v>
      </c>
      <c r="G58" s="6" t="s">
        <v>184</v>
      </c>
      <c r="H58" s="6" t="s">
        <v>216</v>
      </c>
      <c r="I58" s="6" t="s">
        <v>172</v>
      </c>
      <c r="J58" s="6"/>
      <c r="L58" s="6" t="s">
        <v>92</v>
      </c>
      <c r="M58" s="26">
        <v>4.9500000000000002E-2</v>
      </c>
      <c r="N58" s="8">
        <v>2.64E-2</v>
      </c>
      <c r="O58" s="7">
        <v>386600.01</v>
      </c>
      <c r="P58" s="7">
        <v>127.36</v>
      </c>
      <c r="Q58" s="7">
        <v>0</v>
      </c>
      <c r="R58" s="7">
        <v>492.37</v>
      </c>
      <c r="S58" s="8">
        <v>1.1000000000000001E-3</v>
      </c>
      <c r="T58" s="8">
        <v>1.1999999999999999E-3</v>
      </c>
      <c r="U58" s="8">
        <v>2.0000000000000001E-4</v>
      </c>
    </row>
    <row r="59" spans="2:21">
      <c r="B59" s="6" t="s">
        <v>228</v>
      </c>
      <c r="C59" s="17">
        <v>1260397</v>
      </c>
      <c r="D59" s="6" t="s">
        <v>120</v>
      </c>
      <c r="E59" s="6"/>
      <c r="F59" s="18">
        <v>520033234</v>
      </c>
      <c r="G59" s="6" t="s">
        <v>184</v>
      </c>
      <c r="H59" s="6" t="s">
        <v>216</v>
      </c>
      <c r="I59" s="6" t="s">
        <v>172</v>
      </c>
      <c r="J59" s="6"/>
      <c r="K59" s="17">
        <v>1.81</v>
      </c>
      <c r="L59" s="6" t="s">
        <v>92</v>
      </c>
      <c r="M59" s="26">
        <v>5.0999999999999997E-2</v>
      </c>
      <c r="N59" s="8">
        <v>8.3999999999999995E-3</v>
      </c>
      <c r="O59" s="7">
        <v>5281323</v>
      </c>
      <c r="P59" s="7">
        <v>129.46</v>
      </c>
      <c r="Q59" s="7">
        <v>0</v>
      </c>
      <c r="R59" s="7">
        <v>6837.2</v>
      </c>
      <c r="S59" s="8">
        <v>2.5999999999999999E-3</v>
      </c>
      <c r="T59" s="8">
        <v>1.6400000000000001E-2</v>
      </c>
      <c r="U59" s="8">
        <v>3.5000000000000001E-3</v>
      </c>
    </row>
    <row r="60" spans="2:21">
      <c r="B60" s="6" t="s">
        <v>229</v>
      </c>
      <c r="C60" s="17">
        <v>1260462</v>
      </c>
      <c r="D60" s="6" t="s">
        <v>120</v>
      </c>
      <c r="E60" s="6"/>
      <c r="F60" s="18">
        <v>520033234</v>
      </c>
      <c r="G60" s="6" t="s">
        <v>184</v>
      </c>
      <c r="H60" s="6" t="s">
        <v>216</v>
      </c>
      <c r="I60" s="6" t="s">
        <v>172</v>
      </c>
      <c r="J60" s="6"/>
      <c r="L60" s="6" t="s">
        <v>92</v>
      </c>
      <c r="M60" s="26">
        <v>5.2999999999999999E-2</v>
      </c>
      <c r="N60" s="8">
        <v>8.0500000000000002E-2</v>
      </c>
      <c r="O60" s="7">
        <v>118853.6</v>
      </c>
      <c r="P60" s="7">
        <v>120.59</v>
      </c>
      <c r="Q60" s="7">
        <v>0</v>
      </c>
      <c r="R60" s="7">
        <v>143.33000000000001</v>
      </c>
      <c r="S60" s="8">
        <v>2.9999999999999997E-4</v>
      </c>
      <c r="T60" s="8">
        <v>2.9999999999999997E-4</v>
      </c>
      <c r="U60" s="8">
        <v>1E-4</v>
      </c>
    </row>
    <row r="61" spans="2:21">
      <c r="B61" s="6" t="s">
        <v>230</v>
      </c>
      <c r="C61" s="17">
        <v>1260603</v>
      </c>
      <c r="D61" s="6" t="s">
        <v>120</v>
      </c>
      <c r="E61" s="6"/>
      <c r="F61" s="18">
        <v>520033234</v>
      </c>
      <c r="G61" s="6" t="s">
        <v>184</v>
      </c>
      <c r="H61" s="6" t="s">
        <v>216</v>
      </c>
      <c r="I61" s="6" t="s">
        <v>172</v>
      </c>
      <c r="J61" s="6"/>
      <c r="K61" s="17">
        <v>6.64</v>
      </c>
      <c r="L61" s="6" t="s">
        <v>92</v>
      </c>
      <c r="M61" s="26">
        <v>0.04</v>
      </c>
      <c r="N61" s="8">
        <v>2.5899999999999999E-2</v>
      </c>
      <c r="O61" s="7">
        <v>5293253</v>
      </c>
      <c r="P61" s="7">
        <v>109.7</v>
      </c>
      <c r="Q61" s="7">
        <v>105.87</v>
      </c>
      <c r="R61" s="7">
        <v>5912.56</v>
      </c>
      <c r="S61" s="8">
        <v>1.8E-3</v>
      </c>
      <c r="T61" s="8">
        <v>1.4200000000000001E-2</v>
      </c>
      <c r="U61" s="8">
        <v>3.0000000000000001E-3</v>
      </c>
    </row>
    <row r="62" spans="2:21">
      <c r="B62" s="6" t="s">
        <v>231</v>
      </c>
      <c r="C62" s="17">
        <v>1120120</v>
      </c>
      <c r="D62" s="6" t="s">
        <v>120</v>
      </c>
      <c r="E62" s="6"/>
      <c r="F62" s="18">
        <v>513754069</v>
      </c>
      <c r="G62" s="6" t="s">
        <v>232</v>
      </c>
      <c r="H62" s="6" t="s">
        <v>216</v>
      </c>
      <c r="I62" s="6" t="s">
        <v>172</v>
      </c>
      <c r="J62" s="6"/>
      <c r="K62" s="17">
        <v>2.92</v>
      </c>
      <c r="L62" s="6" t="s">
        <v>92</v>
      </c>
      <c r="M62" s="26">
        <v>3.7499999999999999E-2</v>
      </c>
      <c r="N62" s="8">
        <v>3.8999999999999998E-3</v>
      </c>
      <c r="O62" s="7">
        <v>413500</v>
      </c>
      <c r="P62" s="7">
        <v>120.35</v>
      </c>
      <c r="Q62" s="7">
        <v>0</v>
      </c>
      <c r="R62" s="7">
        <v>497.65</v>
      </c>
      <c r="S62" s="8">
        <v>5.0000000000000001E-4</v>
      </c>
      <c r="T62" s="8">
        <v>1.1999999999999999E-3</v>
      </c>
      <c r="U62" s="8">
        <v>2.9999999999999997E-4</v>
      </c>
    </row>
    <row r="63" spans="2:21">
      <c r="B63" s="6" t="s">
        <v>233</v>
      </c>
      <c r="C63" s="17">
        <v>1132950</v>
      </c>
      <c r="D63" s="6" t="s">
        <v>120</v>
      </c>
      <c r="E63" s="6"/>
      <c r="F63" s="18">
        <v>513754069</v>
      </c>
      <c r="G63" s="6" t="s">
        <v>232</v>
      </c>
      <c r="H63" s="6" t="s">
        <v>216</v>
      </c>
      <c r="I63" s="6" t="s">
        <v>172</v>
      </c>
      <c r="J63" s="6"/>
      <c r="K63" s="17">
        <v>5.16</v>
      </c>
      <c r="L63" s="6" t="s">
        <v>92</v>
      </c>
      <c r="M63" s="26">
        <v>2.3199999999999998E-2</v>
      </c>
      <c r="N63" s="8">
        <v>1.2E-2</v>
      </c>
      <c r="O63" s="7">
        <v>577000</v>
      </c>
      <c r="P63" s="7">
        <v>107.2</v>
      </c>
      <c r="Q63" s="7">
        <v>6.69</v>
      </c>
      <c r="R63" s="7">
        <v>625.24</v>
      </c>
      <c r="S63" s="8">
        <v>1.6000000000000001E-3</v>
      </c>
      <c r="T63" s="8">
        <v>1.5E-3</v>
      </c>
      <c r="U63" s="8">
        <v>2.9999999999999997E-4</v>
      </c>
    </row>
    <row r="64" spans="2:21">
      <c r="B64" s="6" t="s">
        <v>234</v>
      </c>
      <c r="C64" s="17">
        <v>1136050</v>
      </c>
      <c r="D64" s="6" t="s">
        <v>120</v>
      </c>
      <c r="E64" s="6"/>
      <c r="F64" s="18">
        <v>513754069</v>
      </c>
      <c r="G64" s="6" t="s">
        <v>232</v>
      </c>
      <c r="H64" s="6" t="s">
        <v>213</v>
      </c>
      <c r="I64" s="6" t="s">
        <v>186</v>
      </c>
      <c r="J64" s="6"/>
      <c r="K64" s="17">
        <v>6.51</v>
      </c>
      <c r="L64" s="6" t="s">
        <v>92</v>
      </c>
      <c r="M64" s="26">
        <v>2.4799999999999999E-2</v>
      </c>
      <c r="N64" s="8">
        <v>1.23E-2</v>
      </c>
      <c r="O64" s="7">
        <v>800000</v>
      </c>
      <c r="P64" s="7">
        <v>109.72</v>
      </c>
      <c r="Q64" s="7">
        <v>0</v>
      </c>
      <c r="R64" s="7">
        <v>877.76</v>
      </c>
      <c r="S64" s="8">
        <v>1.9E-3</v>
      </c>
      <c r="T64" s="8">
        <v>2.0999999999999999E-3</v>
      </c>
      <c r="U64" s="8">
        <v>4.0000000000000002E-4</v>
      </c>
    </row>
    <row r="65" spans="2:21">
      <c r="B65" s="6" t="s">
        <v>235</v>
      </c>
      <c r="C65" s="17">
        <v>3230224</v>
      </c>
      <c r="D65" s="6" t="s">
        <v>120</v>
      </c>
      <c r="E65" s="6"/>
      <c r="F65" s="18">
        <v>520037789</v>
      </c>
      <c r="G65" s="6" t="s">
        <v>184</v>
      </c>
      <c r="H65" s="6" t="s">
        <v>216</v>
      </c>
      <c r="I65" s="6" t="s">
        <v>172</v>
      </c>
      <c r="J65" s="6"/>
      <c r="K65" s="17">
        <v>2.56</v>
      </c>
      <c r="L65" s="6" t="s">
        <v>92</v>
      </c>
      <c r="M65" s="26">
        <v>5.8500000000000003E-2</v>
      </c>
      <c r="N65" s="8">
        <v>6.0000000000000001E-3</v>
      </c>
      <c r="O65" s="7">
        <v>2905561.78</v>
      </c>
      <c r="P65" s="7">
        <v>123.86</v>
      </c>
      <c r="Q65" s="7">
        <v>0</v>
      </c>
      <c r="R65" s="7">
        <v>3598.83</v>
      </c>
      <c r="S65" s="8">
        <v>2.5000000000000001E-3</v>
      </c>
      <c r="T65" s="8">
        <v>8.6E-3</v>
      </c>
      <c r="U65" s="8">
        <v>1.8E-3</v>
      </c>
    </row>
    <row r="66" spans="2:21">
      <c r="B66" s="6" t="s">
        <v>236</v>
      </c>
      <c r="C66" s="17">
        <v>3230208</v>
      </c>
      <c r="D66" s="6" t="s">
        <v>120</v>
      </c>
      <c r="E66" s="6"/>
      <c r="F66" s="18">
        <v>520037789</v>
      </c>
      <c r="G66" s="6" t="s">
        <v>184</v>
      </c>
      <c r="H66" s="6" t="s">
        <v>216</v>
      </c>
      <c r="I66" s="6" t="s">
        <v>172</v>
      </c>
      <c r="J66" s="6"/>
      <c r="K66" s="17">
        <v>6.12</v>
      </c>
      <c r="L66" s="6" t="s">
        <v>92</v>
      </c>
      <c r="M66" s="26">
        <v>2.3E-2</v>
      </c>
      <c r="N66" s="8">
        <v>1.9900000000000001E-2</v>
      </c>
      <c r="O66" s="7">
        <v>296288.84999999998</v>
      </c>
      <c r="P66" s="7">
        <v>103.53</v>
      </c>
      <c r="Q66" s="7">
        <v>6.7</v>
      </c>
      <c r="R66" s="7">
        <v>313.45</v>
      </c>
      <c r="S66" s="8">
        <v>2.0000000000000001E-4</v>
      </c>
      <c r="T66" s="8">
        <v>8.0000000000000004E-4</v>
      </c>
      <c r="U66" s="8">
        <v>2.0000000000000001E-4</v>
      </c>
    </row>
    <row r="67" spans="2:21">
      <c r="B67" s="6" t="s">
        <v>237</v>
      </c>
      <c r="C67" s="17">
        <v>3230125</v>
      </c>
      <c r="D67" s="6" t="s">
        <v>120</v>
      </c>
      <c r="E67" s="6"/>
      <c r="F67" s="18">
        <v>520037789</v>
      </c>
      <c r="G67" s="6" t="s">
        <v>184</v>
      </c>
      <c r="H67" s="6" t="s">
        <v>216</v>
      </c>
      <c r="I67" s="6" t="s">
        <v>172</v>
      </c>
      <c r="J67" s="6"/>
      <c r="K67" s="17">
        <v>2.67</v>
      </c>
      <c r="L67" s="6" t="s">
        <v>92</v>
      </c>
      <c r="M67" s="26">
        <v>4.9000000000000002E-2</v>
      </c>
      <c r="N67" s="8">
        <v>6.6E-3</v>
      </c>
      <c r="O67" s="7">
        <v>2406738.89</v>
      </c>
      <c r="P67" s="7">
        <v>116.15</v>
      </c>
      <c r="Q67" s="7">
        <v>0</v>
      </c>
      <c r="R67" s="7">
        <v>2795.43</v>
      </c>
      <c r="S67" s="8">
        <v>3.0000000000000001E-3</v>
      </c>
      <c r="T67" s="8">
        <v>6.7000000000000002E-3</v>
      </c>
      <c r="U67" s="8">
        <v>1.4E-3</v>
      </c>
    </row>
    <row r="68" spans="2:21">
      <c r="B68" s="6" t="s">
        <v>238</v>
      </c>
      <c r="C68" s="17">
        <v>1103670</v>
      </c>
      <c r="D68" s="6" t="s">
        <v>120</v>
      </c>
      <c r="E68" s="6"/>
      <c r="F68" s="18">
        <v>513937714</v>
      </c>
      <c r="G68" s="6" t="s">
        <v>232</v>
      </c>
      <c r="H68" s="6" t="s">
        <v>213</v>
      </c>
      <c r="I68" s="6" t="s">
        <v>186</v>
      </c>
      <c r="J68" s="6"/>
      <c r="K68" s="17">
        <v>2.46</v>
      </c>
      <c r="L68" s="6" t="s">
        <v>92</v>
      </c>
      <c r="M68" s="26">
        <v>4.0500000000000001E-2</v>
      </c>
      <c r="N68" s="8">
        <v>1.5E-3</v>
      </c>
      <c r="O68" s="7">
        <v>226672.74</v>
      </c>
      <c r="P68" s="7">
        <v>132.18</v>
      </c>
      <c r="Q68" s="7">
        <v>82.1</v>
      </c>
      <c r="R68" s="7">
        <v>381.72</v>
      </c>
      <c r="S68" s="8">
        <v>1.6000000000000001E-3</v>
      </c>
      <c r="T68" s="8">
        <v>8.9999999999999998E-4</v>
      </c>
      <c r="U68" s="8">
        <v>2.0000000000000001E-4</v>
      </c>
    </row>
    <row r="69" spans="2:21">
      <c r="B69" s="6" t="s">
        <v>239</v>
      </c>
      <c r="C69" s="17">
        <v>5660048</v>
      </c>
      <c r="D69" s="6" t="s">
        <v>120</v>
      </c>
      <c r="E69" s="6"/>
      <c r="F69" s="18">
        <v>520007469</v>
      </c>
      <c r="G69" s="6" t="s">
        <v>232</v>
      </c>
      <c r="H69" s="6" t="s">
        <v>213</v>
      </c>
      <c r="I69" s="6" t="s">
        <v>186</v>
      </c>
      <c r="J69" s="6"/>
      <c r="K69" s="17">
        <v>0.54</v>
      </c>
      <c r="L69" s="6" t="s">
        <v>92</v>
      </c>
      <c r="M69" s="26">
        <v>4.2799999999999998E-2</v>
      </c>
      <c r="N69" s="8">
        <v>3.5000000000000001E-3</v>
      </c>
      <c r="O69" s="7">
        <v>380962.28</v>
      </c>
      <c r="P69" s="7">
        <v>127.98</v>
      </c>
      <c r="Q69" s="7">
        <v>0</v>
      </c>
      <c r="R69" s="7">
        <v>487.56</v>
      </c>
      <c r="S69" s="8">
        <v>2.7000000000000001E-3</v>
      </c>
      <c r="T69" s="8">
        <v>1.1999999999999999E-3</v>
      </c>
      <c r="U69" s="8">
        <v>2.0000000000000001E-4</v>
      </c>
    </row>
    <row r="70" spans="2:21">
      <c r="B70" s="6" t="s">
        <v>240</v>
      </c>
      <c r="C70" s="17">
        <v>1128586</v>
      </c>
      <c r="D70" s="6" t="s">
        <v>120</v>
      </c>
      <c r="E70" s="6"/>
      <c r="F70" s="18">
        <v>513992529</v>
      </c>
      <c r="G70" s="6" t="s">
        <v>184</v>
      </c>
      <c r="H70" s="6" t="s">
        <v>213</v>
      </c>
      <c r="I70" s="6" t="s">
        <v>186</v>
      </c>
      <c r="J70" s="6"/>
      <c r="K70" s="17">
        <v>2.2799999999999998</v>
      </c>
      <c r="L70" s="6" t="s">
        <v>92</v>
      </c>
      <c r="M70" s="26">
        <v>2.75E-2</v>
      </c>
      <c r="N70" s="8">
        <v>1.9E-3</v>
      </c>
      <c r="O70" s="7">
        <v>290787.62</v>
      </c>
      <c r="P70" s="7">
        <v>108.55</v>
      </c>
      <c r="Q70" s="7">
        <v>0</v>
      </c>
      <c r="R70" s="7">
        <v>315.64999999999998</v>
      </c>
      <c r="S70" s="8">
        <v>1.4E-3</v>
      </c>
      <c r="T70" s="8">
        <v>8.0000000000000004E-4</v>
      </c>
      <c r="U70" s="8">
        <v>2.0000000000000001E-4</v>
      </c>
    </row>
    <row r="71" spans="2:21">
      <c r="B71" s="6" t="s">
        <v>241</v>
      </c>
      <c r="C71" s="17">
        <v>1132927</v>
      </c>
      <c r="D71" s="6" t="s">
        <v>120</v>
      </c>
      <c r="E71" s="6"/>
      <c r="F71" s="18">
        <v>513992529</v>
      </c>
      <c r="G71" s="6" t="s">
        <v>184</v>
      </c>
      <c r="H71" s="6" t="s">
        <v>213</v>
      </c>
      <c r="I71" s="6" t="s">
        <v>186</v>
      </c>
      <c r="J71" s="6"/>
      <c r="K71" s="17">
        <v>4.22</v>
      </c>
      <c r="L71" s="6" t="s">
        <v>92</v>
      </c>
      <c r="M71" s="26">
        <v>2.75E-2</v>
      </c>
      <c r="N71" s="8">
        <v>5.4000000000000003E-3</v>
      </c>
      <c r="O71" s="7">
        <v>585037.39</v>
      </c>
      <c r="P71" s="7">
        <v>109.31</v>
      </c>
      <c r="Q71" s="7">
        <v>0</v>
      </c>
      <c r="R71" s="7">
        <v>639.5</v>
      </c>
      <c r="S71" s="8">
        <v>1.1999999999999999E-3</v>
      </c>
      <c r="T71" s="8">
        <v>1.5E-3</v>
      </c>
      <c r="U71" s="8">
        <v>2.9999999999999997E-4</v>
      </c>
    </row>
    <row r="72" spans="2:21">
      <c r="B72" s="6" t="s">
        <v>242</v>
      </c>
      <c r="C72" s="17">
        <v>1138973</v>
      </c>
      <c r="D72" s="6" t="s">
        <v>120</v>
      </c>
      <c r="E72" s="6"/>
      <c r="F72" s="18">
        <v>513992529</v>
      </c>
      <c r="G72" s="6" t="s">
        <v>184</v>
      </c>
      <c r="H72" s="6" t="s">
        <v>213</v>
      </c>
      <c r="I72" s="6" t="s">
        <v>186</v>
      </c>
      <c r="J72" s="6"/>
      <c r="K72" s="17">
        <v>7.15</v>
      </c>
      <c r="L72" s="6" t="s">
        <v>92</v>
      </c>
      <c r="M72" s="26">
        <v>1.9599999999999999E-2</v>
      </c>
      <c r="N72" s="8">
        <v>1.89E-2</v>
      </c>
      <c r="O72" s="7">
        <v>458150</v>
      </c>
      <c r="P72" s="7">
        <v>101.58</v>
      </c>
      <c r="Q72" s="7">
        <v>0</v>
      </c>
      <c r="R72" s="7">
        <v>465.39</v>
      </c>
      <c r="S72" s="8">
        <v>6.9999999999999999E-4</v>
      </c>
      <c r="T72" s="8">
        <v>1.1000000000000001E-3</v>
      </c>
      <c r="U72" s="8">
        <v>2.0000000000000001E-4</v>
      </c>
    </row>
    <row r="73" spans="2:21">
      <c r="B73" s="6" t="s">
        <v>243</v>
      </c>
      <c r="C73" s="17">
        <v>1139542</v>
      </c>
      <c r="D73" s="6" t="s">
        <v>120</v>
      </c>
      <c r="E73" s="6"/>
      <c r="F73" s="18">
        <v>510216054</v>
      </c>
      <c r="G73" s="6" t="s">
        <v>203</v>
      </c>
      <c r="H73" s="6" t="s">
        <v>216</v>
      </c>
      <c r="I73" s="6" t="s">
        <v>172</v>
      </c>
      <c r="J73" s="6"/>
      <c r="K73" s="17">
        <v>5.17</v>
      </c>
      <c r="L73" s="6" t="s">
        <v>92</v>
      </c>
      <c r="M73" s="26">
        <v>1.9400000000000001E-2</v>
      </c>
      <c r="N73" s="8">
        <v>1.04E-2</v>
      </c>
      <c r="O73" s="7">
        <v>705859</v>
      </c>
      <c r="P73" s="7">
        <v>105.68</v>
      </c>
      <c r="Q73" s="7">
        <v>0</v>
      </c>
      <c r="R73" s="7">
        <v>745.95</v>
      </c>
      <c r="S73" s="8">
        <v>1.1000000000000001E-3</v>
      </c>
      <c r="T73" s="8">
        <v>1.8E-3</v>
      </c>
      <c r="U73" s="8">
        <v>4.0000000000000002E-4</v>
      </c>
    </row>
    <row r="74" spans="2:21">
      <c r="B74" s="6" t="s">
        <v>244</v>
      </c>
      <c r="C74" s="17">
        <v>1142595</v>
      </c>
      <c r="D74" s="6" t="s">
        <v>120</v>
      </c>
      <c r="E74" s="6"/>
      <c r="F74" s="18">
        <v>510216054</v>
      </c>
      <c r="G74" s="6" t="s">
        <v>203</v>
      </c>
      <c r="H74" s="6" t="s">
        <v>216</v>
      </c>
      <c r="I74" s="6" t="s">
        <v>172</v>
      </c>
      <c r="J74" s="6"/>
      <c r="K74" s="17">
        <v>7.04</v>
      </c>
      <c r="L74" s="6" t="s">
        <v>92</v>
      </c>
      <c r="M74" s="26">
        <v>1.23E-2</v>
      </c>
      <c r="N74" s="8">
        <v>1.7600000000000001E-2</v>
      </c>
      <c r="O74" s="7">
        <v>1043000</v>
      </c>
      <c r="P74" s="7">
        <v>97.38</v>
      </c>
      <c r="Q74" s="7">
        <v>0</v>
      </c>
      <c r="R74" s="7">
        <v>1015.67</v>
      </c>
      <c r="S74" s="8">
        <v>2.5999999999999999E-3</v>
      </c>
      <c r="T74" s="8">
        <v>2.3999999999999998E-3</v>
      </c>
      <c r="U74" s="8">
        <v>5.0000000000000001E-4</v>
      </c>
    </row>
    <row r="75" spans="2:21">
      <c r="B75" s="6" t="s">
        <v>245</v>
      </c>
      <c r="C75" s="17">
        <v>1410307</v>
      </c>
      <c r="D75" s="6" t="s">
        <v>120</v>
      </c>
      <c r="E75" s="6"/>
      <c r="F75" s="18">
        <v>520034372</v>
      </c>
      <c r="G75" s="6" t="s">
        <v>246</v>
      </c>
      <c r="H75" s="6" t="s">
        <v>216</v>
      </c>
      <c r="I75" s="6" t="s">
        <v>172</v>
      </c>
      <c r="J75" s="6"/>
      <c r="K75" s="17">
        <v>3.95</v>
      </c>
      <c r="L75" s="6" t="s">
        <v>92</v>
      </c>
      <c r="M75" s="26">
        <v>1.7999999999999999E-2</v>
      </c>
      <c r="N75" s="8">
        <v>1.2E-2</v>
      </c>
      <c r="O75" s="7">
        <v>311271.88</v>
      </c>
      <c r="P75" s="7">
        <v>102.96</v>
      </c>
      <c r="Q75" s="7">
        <v>0</v>
      </c>
      <c r="R75" s="7">
        <v>320.49</v>
      </c>
      <c r="S75" s="8">
        <v>6.9999999999999999E-4</v>
      </c>
      <c r="T75" s="8">
        <v>8.0000000000000004E-4</v>
      </c>
      <c r="U75" s="8">
        <v>2.0000000000000001E-4</v>
      </c>
    </row>
    <row r="76" spans="2:21">
      <c r="B76" s="6" t="s">
        <v>247</v>
      </c>
      <c r="C76" s="17">
        <v>1121763</v>
      </c>
      <c r="D76" s="6" t="s">
        <v>120</v>
      </c>
      <c r="E76" s="6"/>
      <c r="F76" s="18">
        <v>520043795</v>
      </c>
      <c r="G76" s="6" t="s">
        <v>248</v>
      </c>
      <c r="H76" s="6" t="s">
        <v>249</v>
      </c>
      <c r="I76" s="6" t="s">
        <v>186</v>
      </c>
      <c r="J76" s="6"/>
      <c r="K76" s="17">
        <v>3.75</v>
      </c>
      <c r="L76" s="6" t="s">
        <v>92</v>
      </c>
      <c r="M76" s="26">
        <v>3.95E-2</v>
      </c>
      <c r="N76" s="8">
        <v>1.04E-2</v>
      </c>
      <c r="O76" s="7">
        <v>263111.09000000003</v>
      </c>
      <c r="P76" s="7">
        <v>117.95</v>
      </c>
      <c r="Q76" s="7">
        <v>0</v>
      </c>
      <c r="R76" s="7">
        <v>310.33999999999997</v>
      </c>
      <c r="S76" s="8">
        <v>4.0000000000000002E-4</v>
      </c>
      <c r="T76" s="8">
        <v>6.9999999999999999E-4</v>
      </c>
      <c r="U76" s="8">
        <v>2.0000000000000001E-4</v>
      </c>
    </row>
    <row r="77" spans="2:21">
      <c r="B77" s="6" t="s">
        <v>250</v>
      </c>
      <c r="C77" s="17">
        <v>1123256</v>
      </c>
      <c r="D77" s="6" t="s">
        <v>120</v>
      </c>
      <c r="E77" s="6"/>
      <c r="F77" s="18">
        <v>520040072</v>
      </c>
      <c r="G77" s="6" t="s">
        <v>197</v>
      </c>
      <c r="H77" s="6" t="s">
        <v>249</v>
      </c>
      <c r="I77" s="6" t="s">
        <v>186</v>
      </c>
      <c r="J77" s="6"/>
      <c r="K77" s="17">
        <v>0.26</v>
      </c>
      <c r="L77" s="6" t="s">
        <v>92</v>
      </c>
      <c r="M77" s="26">
        <v>3.9E-2</v>
      </c>
      <c r="N77" s="8">
        <v>8.3999999999999995E-3</v>
      </c>
      <c r="O77" s="7">
        <v>0.36</v>
      </c>
      <c r="P77" s="7">
        <v>106.8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251</v>
      </c>
      <c r="C78" s="17">
        <v>2260446</v>
      </c>
      <c r="D78" s="6" t="s">
        <v>120</v>
      </c>
      <c r="E78" s="6"/>
      <c r="F78" s="18">
        <v>520024126</v>
      </c>
      <c r="G78" s="6" t="s">
        <v>184</v>
      </c>
      <c r="H78" s="6" t="s">
        <v>252</v>
      </c>
      <c r="I78" s="6" t="s">
        <v>172</v>
      </c>
      <c r="J78" s="6"/>
      <c r="K78" s="17">
        <v>5.43</v>
      </c>
      <c r="L78" s="6" t="s">
        <v>92</v>
      </c>
      <c r="M78" s="26">
        <v>4.2000000000000003E-2</v>
      </c>
      <c r="N78" s="8">
        <v>1.8499999999999999E-2</v>
      </c>
      <c r="O78" s="7">
        <v>3074651.05</v>
      </c>
      <c r="P78" s="7">
        <v>110.38</v>
      </c>
      <c r="Q78" s="7">
        <v>231.06</v>
      </c>
      <c r="R78" s="7">
        <v>3624.86</v>
      </c>
      <c r="S78" s="8">
        <v>4.4999999999999997E-3</v>
      </c>
      <c r="T78" s="8">
        <v>8.6999999999999994E-3</v>
      </c>
      <c r="U78" s="8">
        <v>1.8E-3</v>
      </c>
    </row>
    <row r="79" spans="2:21">
      <c r="B79" s="6" t="s">
        <v>253</v>
      </c>
      <c r="C79" s="17">
        <v>6320071</v>
      </c>
      <c r="D79" s="6" t="s">
        <v>120</v>
      </c>
      <c r="E79" s="6"/>
      <c r="F79" s="18">
        <v>520018383</v>
      </c>
      <c r="G79" s="6" t="s">
        <v>254</v>
      </c>
      <c r="H79" s="6" t="s">
        <v>252</v>
      </c>
      <c r="I79" s="6" t="s">
        <v>172</v>
      </c>
      <c r="J79" s="6"/>
      <c r="K79" s="17">
        <v>0.03</v>
      </c>
      <c r="L79" s="6" t="s">
        <v>92</v>
      </c>
      <c r="M79" s="26">
        <v>4.65E-2</v>
      </c>
      <c r="N79" s="8">
        <v>1.7500000000000002E-2</v>
      </c>
      <c r="O79" s="7">
        <v>70508.759999999995</v>
      </c>
      <c r="P79" s="7">
        <v>119.52</v>
      </c>
      <c r="Q79" s="7">
        <v>0</v>
      </c>
      <c r="R79" s="7">
        <v>84.27</v>
      </c>
      <c r="S79" s="8">
        <v>3.3999999999999998E-3</v>
      </c>
      <c r="T79" s="8">
        <v>2.0000000000000001E-4</v>
      </c>
      <c r="U79" s="8">
        <v>0</v>
      </c>
    </row>
    <row r="80" spans="2:21">
      <c r="B80" s="6" t="s">
        <v>255</v>
      </c>
      <c r="C80" s="17">
        <v>6990188</v>
      </c>
      <c r="D80" s="6" t="s">
        <v>120</v>
      </c>
      <c r="E80" s="6"/>
      <c r="F80" s="18">
        <v>520025438</v>
      </c>
      <c r="G80" s="6" t="s">
        <v>184</v>
      </c>
      <c r="H80" s="6" t="s">
        <v>249</v>
      </c>
      <c r="I80" s="6" t="s">
        <v>186</v>
      </c>
      <c r="J80" s="6"/>
      <c r="K80" s="17">
        <v>2.89</v>
      </c>
      <c r="L80" s="6" t="s">
        <v>92</v>
      </c>
      <c r="M80" s="26">
        <v>4.9500000000000002E-2</v>
      </c>
      <c r="N80" s="8">
        <v>8.6E-3</v>
      </c>
      <c r="O80" s="7">
        <v>4034074.45</v>
      </c>
      <c r="P80" s="7">
        <v>114.04</v>
      </c>
      <c r="Q80" s="7">
        <v>101.64</v>
      </c>
      <c r="R80" s="7">
        <v>4702.1000000000004</v>
      </c>
      <c r="S80" s="8">
        <v>5.4000000000000003E-3</v>
      </c>
      <c r="T80" s="8">
        <v>1.1299999999999999E-2</v>
      </c>
      <c r="U80" s="8">
        <v>2.3999999999999998E-3</v>
      </c>
    </row>
    <row r="81" spans="2:21">
      <c r="B81" s="6" t="s">
        <v>256</v>
      </c>
      <c r="C81" s="17">
        <v>1125996</v>
      </c>
      <c r="D81" s="6" t="s">
        <v>120</v>
      </c>
      <c r="E81" s="6"/>
      <c r="F81" s="18">
        <v>511930125</v>
      </c>
      <c r="G81" s="6" t="s">
        <v>197</v>
      </c>
      <c r="H81" s="6" t="s">
        <v>252</v>
      </c>
      <c r="I81" s="6" t="s">
        <v>172</v>
      </c>
      <c r="J81" s="6"/>
      <c r="K81" s="17">
        <v>1.02</v>
      </c>
      <c r="L81" s="6" t="s">
        <v>92</v>
      </c>
      <c r="M81" s="26">
        <v>4.5999999999999999E-2</v>
      </c>
      <c r="N81" s="8">
        <v>-1.6999999999999999E-3</v>
      </c>
      <c r="O81" s="7">
        <v>659773.73</v>
      </c>
      <c r="P81" s="7">
        <v>108.2</v>
      </c>
      <c r="Q81" s="7">
        <v>15.67</v>
      </c>
      <c r="R81" s="7">
        <v>729.55</v>
      </c>
      <c r="S81" s="8">
        <v>1.5E-3</v>
      </c>
      <c r="T81" s="8">
        <v>1.8E-3</v>
      </c>
      <c r="U81" s="8">
        <v>4.0000000000000002E-4</v>
      </c>
    </row>
    <row r="82" spans="2:21">
      <c r="B82" s="6" t="s">
        <v>257</v>
      </c>
      <c r="C82" s="17">
        <v>1132828</v>
      </c>
      <c r="D82" s="6" t="s">
        <v>120</v>
      </c>
      <c r="E82" s="6"/>
      <c r="F82" s="18">
        <v>511930125</v>
      </c>
      <c r="G82" s="6" t="s">
        <v>197</v>
      </c>
      <c r="H82" s="6" t="s">
        <v>252</v>
      </c>
      <c r="I82" s="6" t="s">
        <v>172</v>
      </c>
      <c r="J82" s="6"/>
      <c r="K82" s="17">
        <v>3.59</v>
      </c>
      <c r="L82" s="6" t="s">
        <v>92</v>
      </c>
      <c r="M82" s="26">
        <v>1.9800000000000002E-2</v>
      </c>
      <c r="N82" s="8">
        <v>9.5999999999999992E-3</v>
      </c>
      <c r="O82" s="7">
        <v>745082.46</v>
      </c>
      <c r="P82" s="7">
        <v>103.74</v>
      </c>
      <c r="Q82" s="7">
        <v>110.08</v>
      </c>
      <c r="R82" s="7">
        <v>883.03</v>
      </c>
      <c r="S82" s="8">
        <v>8.9999999999999998E-4</v>
      </c>
      <c r="T82" s="8">
        <v>2.0999999999999999E-3</v>
      </c>
      <c r="U82" s="8">
        <v>4.0000000000000002E-4</v>
      </c>
    </row>
    <row r="83" spans="2:21">
      <c r="B83" s="6" t="s">
        <v>258</v>
      </c>
      <c r="C83" s="17">
        <v>1140607</v>
      </c>
      <c r="D83" s="6" t="s">
        <v>120</v>
      </c>
      <c r="E83" s="6"/>
      <c r="F83" s="18">
        <v>513765859</v>
      </c>
      <c r="G83" s="6" t="s">
        <v>184</v>
      </c>
      <c r="H83" s="6" t="s">
        <v>252</v>
      </c>
      <c r="I83" s="6" t="s">
        <v>172</v>
      </c>
      <c r="J83" s="6"/>
      <c r="K83" s="17">
        <v>4.68</v>
      </c>
      <c r="L83" s="6" t="s">
        <v>92</v>
      </c>
      <c r="M83" s="26">
        <v>2.1499999999999998E-2</v>
      </c>
      <c r="N83" s="8">
        <v>2.63E-2</v>
      </c>
      <c r="O83" s="7">
        <v>1792000</v>
      </c>
      <c r="P83" s="7">
        <v>102</v>
      </c>
      <c r="Q83" s="7">
        <v>0</v>
      </c>
      <c r="R83" s="7">
        <v>1827.84</v>
      </c>
      <c r="S83" s="8">
        <v>2.8999999999999998E-3</v>
      </c>
      <c r="T83" s="8">
        <v>4.4000000000000003E-3</v>
      </c>
      <c r="U83" s="8">
        <v>8.9999999999999998E-4</v>
      </c>
    </row>
    <row r="84" spans="2:21">
      <c r="B84" s="6" t="s">
        <v>259</v>
      </c>
      <c r="C84" s="17">
        <v>3870094</v>
      </c>
      <c r="D84" s="6" t="s">
        <v>120</v>
      </c>
      <c r="E84" s="6"/>
      <c r="F84" s="18">
        <v>520038894</v>
      </c>
      <c r="G84" s="6" t="s">
        <v>184</v>
      </c>
      <c r="H84" s="6" t="s">
        <v>260</v>
      </c>
      <c r="I84" s="6" t="s">
        <v>186</v>
      </c>
      <c r="J84" s="6"/>
      <c r="K84" s="17">
        <v>1.07</v>
      </c>
      <c r="L84" s="6" t="s">
        <v>92</v>
      </c>
      <c r="M84" s="26">
        <v>4.8000000000000001E-2</v>
      </c>
      <c r="N84" s="8">
        <v>3.3E-3</v>
      </c>
      <c r="O84" s="7">
        <v>358341</v>
      </c>
      <c r="P84" s="7">
        <v>109.26</v>
      </c>
      <c r="Q84" s="7">
        <v>0</v>
      </c>
      <c r="R84" s="7">
        <v>391.52</v>
      </c>
      <c r="S84" s="8">
        <v>1.1000000000000001E-3</v>
      </c>
      <c r="T84" s="8">
        <v>8.9999999999999998E-4</v>
      </c>
      <c r="U84" s="8">
        <v>2.0000000000000001E-4</v>
      </c>
    </row>
    <row r="85" spans="2:21">
      <c r="B85" s="6" t="s">
        <v>261</v>
      </c>
      <c r="C85" s="17">
        <v>3870102</v>
      </c>
      <c r="D85" s="6" t="s">
        <v>120</v>
      </c>
      <c r="E85" s="6"/>
      <c r="F85" s="18">
        <v>520038894</v>
      </c>
      <c r="G85" s="6" t="s">
        <v>184</v>
      </c>
      <c r="H85" s="6" t="s">
        <v>260</v>
      </c>
      <c r="I85" s="6" t="s">
        <v>186</v>
      </c>
      <c r="J85" s="6"/>
      <c r="K85" s="17">
        <v>2.39</v>
      </c>
      <c r="L85" s="6" t="s">
        <v>92</v>
      </c>
      <c r="M85" s="26">
        <v>1.8499999999999999E-2</v>
      </c>
      <c r="N85" s="8">
        <v>7.7999999999999996E-3</v>
      </c>
      <c r="O85" s="7">
        <v>31072.51</v>
      </c>
      <c r="P85" s="7">
        <v>102.89</v>
      </c>
      <c r="Q85" s="7">
        <v>0</v>
      </c>
      <c r="R85" s="7">
        <v>31.97</v>
      </c>
      <c r="S85" s="8">
        <v>2.0000000000000001E-4</v>
      </c>
      <c r="T85" s="8">
        <v>1E-4</v>
      </c>
      <c r="U85" s="8">
        <v>0</v>
      </c>
    </row>
    <row r="86" spans="2:21">
      <c r="B86" s="6" t="s">
        <v>262</v>
      </c>
      <c r="C86" s="17">
        <v>1104330</v>
      </c>
      <c r="D86" s="6" t="s">
        <v>120</v>
      </c>
      <c r="E86" s="6"/>
      <c r="F86" s="18">
        <v>510609761</v>
      </c>
      <c r="G86" s="6" t="s">
        <v>184</v>
      </c>
      <c r="H86" s="6" t="s">
        <v>263</v>
      </c>
      <c r="I86" s="6" t="s">
        <v>172</v>
      </c>
      <c r="J86" s="6"/>
      <c r="K86" s="17">
        <v>1.39</v>
      </c>
      <c r="L86" s="6" t="s">
        <v>92</v>
      </c>
      <c r="M86" s="26">
        <v>4.8500000000000001E-2</v>
      </c>
      <c r="N86" s="8">
        <v>4.7999999999999996E-3</v>
      </c>
      <c r="O86" s="7">
        <v>0.01</v>
      </c>
      <c r="P86" s="7">
        <v>129.03</v>
      </c>
      <c r="Q86" s="7">
        <v>0</v>
      </c>
      <c r="R86" s="7">
        <v>0</v>
      </c>
      <c r="S86" s="8">
        <v>0</v>
      </c>
      <c r="T86" s="8">
        <v>0</v>
      </c>
      <c r="U86" s="8">
        <v>0</v>
      </c>
    </row>
    <row r="87" spans="2:21">
      <c r="B87" s="6" t="s">
        <v>264</v>
      </c>
      <c r="C87" s="17">
        <v>1132323</v>
      </c>
      <c r="D87" s="6" t="s">
        <v>120</v>
      </c>
      <c r="E87" s="6"/>
      <c r="F87" s="18">
        <v>510381601</v>
      </c>
      <c r="G87" s="6" t="s">
        <v>184</v>
      </c>
      <c r="H87" s="6" t="s">
        <v>263</v>
      </c>
      <c r="I87" s="6" t="s">
        <v>172</v>
      </c>
      <c r="J87" s="6"/>
      <c r="K87" s="17">
        <v>3.7</v>
      </c>
      <c r="L87" s="6" t="s">
        <v>92</v>
      </c>
      <c r="M87" s="26">
        <v>2.4E-2</v>
      </c>
      <c r="N87" s="8">
        <v>1.46E-2</v>
      </c>
      <c r="O87" s="7">
        <v>648778.81000000006</v>
      </c>
      <c r="P87" s="7">
        <v>104.02</v>
      </c>
      <c r="Q87" s="7">
        <v>0</v>
      </c>
      <c r="R87" s="7">
        <v>674.86</v>
      </c>
      <c r="S87" s="8">
        <v>1.2999999999999999E-3</v>
      </c>
      <c r="T87" s="8">
        <v>1.6000000000000001E-3</v>
      </c>
      <c r="U87" s="8">
        <v>2.9999999999999997E-4</v>
      </c>
    </row>
    <row r="88" spans="2:21">
      <c r="B88" s="6" t="s">
        <v>265</v>
      </c>
      <c r="C88" s="17">
        <v>1105543</v>
      </c>
      <c r="D88" s="6" t="s">
        <v>120</v>
      </c>
      <c r="E88" s="6"/>
      <c r="F88" s="18">
        <v>520044322</v>
      </c>
      <c r="G88" s="6" t="s">
        <v>266</v>
      </c>
      <c r="H88" s="6" t="s">
        <v>263</v>
      </c>
      <c r="I88" s="6" t="s">
        <v>172</v>
      </c>
      <c r="J88" s="6"/>
      <c r="K88" s="17">
        <v>1.93</v>
      </c>
      <c r="L88" s="6" t="s">
        <v>92</v>
      </c>
      <c r="M88" s="26">
        <v>4.5999999999999999E-2</v>
      </c>
      <c r="N88" s="8">
        <v>1.04E-2</v>
      </c>
      <c r="O88" s="7">
        <v>1561631</v>
      </c>
      <c r="P88" s="7">
        <v>131.25</v>
      </c>
      <c r="Q88" s="7">
        <v>0</v>
      </c>
      <c r="R88" s="7">
        <v>2049.64</v>
      </c>
      <c r="S88" s="8">
        <v>2.8E-3</v>
      </c>
      <c r="T88" s="8">
        <v>4.8999999999999998E-3</v>
      </c>
      <c r="U88" s="8">
        <v>1E-3</v>
      </c>
    </row>
    <row r="89" spans="2:21">
      <c r="B89" s="6" t="s">
        <v>267</v>
      </c>
      <c r="C89" s="17">
        <v>1115823</v>
      </c>
      <c r="D89" s="6" t="s">
        <v>120</v>
      </c>
      <c r="E89" s="6"/>
      <c r="F89" s="18">
        <v>520044322</v>
      </c>
      <c r="G89" s="6" t="s">
        <v>266</v>
      </c>
      <c r="H89" s="6" t="s">
        <v>260</v>
      </c>
      <c r="I89" s="6" t="s">
        <v>186</v>
      </c>
      <c r="J89" s="6"/>
      <c r="K89" s="17">
        <v>2.66</v>
      </c>
      <c r="L89" s="6" t="s">
        <v>92</v>
      </c>
      <c r="M89" s="26">
        <v>6.0999999999999999E-2</v>
      </c>
      <c r="N89" s="8">
        <v>1.41E-2</v>
      </c>
      <c r="O89" s="7">
        <v>1215108.99</v>
      </c>
      <c r="P89" s="7">
        <v>124.03</v>
      </c>
      <c r="Q89" s="7">
        <v>0</v>
      </c>
      <c r="R89" s="7">
        <v>1507.1</v>
      </c>
      <c r="S89" s="8">
        <v>1.6999999999999999E-3</v>
      </c>
      <c r="T89" s="8">
        <v>3.5999999999999999E-3</v>
      </c>
      <c r="U89" s="8">
        <v>8.0000000000000004E-4</v>
      </c>
    </row>
    <row r="90" spans="2:21">
      <c r="B90" s="6" t="s">
        <v>268</v>
      </c>
      <c r="C90" s="17">
        <v>1106046</v>
      </c>
      <c r="D90" s="6" t="s">
        <v>120</v>
      </c>
      <c r="E90" s="6"/>
      <c r="F90" s="18">
        <v>520044322</v>
      </c>
      <c r="G90" s="6" t="s">
        <v>266</v>
      </c>
      <c r="H90" s="6" t="s">
        <v>263</v>
      </c>
      <c r="I90" s="6" t="s">
        <v>172</v>
      </c>
      <c r="J90" s="6"/>
      <c r="K90" s="17">
        <v>2.1800000000000002</v>
      </c>
      <c r="L90" s="6" t="s">
        <v>92</v>
      </c>
      <c r="M90" s="26">
        <v>4.4999999999999998E-2</v>
      </c>
      <c r="N90" s="8">
        <v>1.12E-2</v>
      </c>
      <c r="O90" s="7">
        <v>1138089.6399999999</v>
      </c>
      <c r="P90" s="7">
        <v>129.49</v>
      </c>
      <c r="Q90" s="7">
        <v>30.85</v>
      </c>
      <c r="R90" s="7">
        <v>1504.56</v>
      </c>
      <c r="S90" s="8">
        <v>3.0000000000000001E-3</v>
      </c>
      <c r="T90" s="8">
        <v>3.5999999999999999E-3</v>
      </c>
      <c r="U90" s="8">
        <v>8.0000000000000004E-4</v>
      </c>
    </row>
    <row r="91" spans="2:21">
      <c r="B91" s="6" t="s">
        <v>269</v>
      </c>
      <c r="C91" s="17">
        <v>5760160</v>
      </c>
      <c r="D91" s="6" t="s">
        <v>120</v>
      </c>
      <c r="E91" s="6"/>
      <c r="F91" s="18">
        <v>520028010</v>
      </c>
      <c r="G91" s="6" t="s">
        <v>266</v>
      </c>
      <c r="H91" s="6" t="s">
        <v>263</v>
      </c>
      <c r="I91" s="6" t="s">
        <v>172</v>
      </c>
      <c r="J91" s="6"/>
      <c r="K91" s="17">
        <v>1.65</v>
      </c>
      <c r="L91" s="6" t="s">
        <v>92</v>
      </c>
      <c r="M91" s="26">
        <v>4.9500000000000002E-2</v>
      </c>
      <c r="N91" s="8">
        <v>4.4000000000000003E-3</v>
      </c>
      <c r="O91" s="7">
        <v>1631580.6</v>
      </c>
      <c r="P91" s="7">
        <v>131.97999999999999</v>
      </c>
      <c r="Q91" s="7">
        <v>0</v>
      </c>
      <c r="R91" s="7">
        <v>2153.36</v>
      </c>
      <c r="S91" s="8">
        <v>1.1000000000000001E-3</v>
      </c>
      <c r="T91" s="8">
        <v>5.1999999999999998E-3</v>
      </c>
      <c r="U91" s="8">
        <v>1.1000000000000001E-3</v>
      </c>
    </row>
    <row r="92" spans="2:21">
      <c r="B92" s="6" t="s">
        <v>270</v>
      </c>
      <c r="C92" s="17">
        <v>1141639</v>
      </c>
      <c r="D92" s="6" t="s">
        <v>120</v>
      </c>
      <c r="E92" s="6"/>
      <c r="F92" s="18">
        <v>511809071</v>
      </c>
      <c r="G92" s="6" t="s">
        <v>210</v>
      </c>
      <c r="H92" s="6" t="s">
        <v>263</v>
      </c>
      <c r="I92" s="6" t="s">
        <v>172</v>
      </c>
      <c r="J92" s="6"/>
      <c r="K92" s="17">
        <v>2.5299999999999998</v>
      </c>
      <c r="L92" s="6" t="s">
        <v>92</v>
      </c>
      <c r="M92" s="26">
        <v>2.6499999999999999E-2</v>
      </c>
      <c r="N92" s="8">
        <v>1.23E-2</v>
      </c>
      <c r="O92" s="7">
        <v>1677238.43</v>
      </c>
      <c r="P92" s="7">
        <v>104.2</v>
      </c>
      <c r="Q92" s="7">
        <v>0</v>
      </c>
      <c r="R92" s="7">
        <v>1747.68</v>
      </c>
      <c r="S92" s="8">
        <v>2.3999999999999998E-3</v>
      </c>
      <c r="T92" s="8">
        <v>4.1999999999999997E-3</v>
      </c>
      <c r="U92" s="8">
        <v>8.9999999999999998E-4</v>
      </c>
    </row>
    <row r="93" spans="2:21">
      <c r="B93" s="6" t="s">
        <v>271</v>
      </c>
      <c r="C93" s="17">
        <v>6990154</v>
      </c>
      <c r="D93" s="6" t="s">
        <v>120</v>
      </c>
      <c r="E93" s="6"/>
      <c r="F93" s="18">
        <v>520025438</v>
      </c>
      <c r="G93" s="6" t="s">
        <v>184</v>
      </c>
      <c r="H93" s="6" t="s">
        <v>263</v>
      </c>
      <c r="I93" s="6" t="s">
        <v>172</v>
      </c>
      <c r="J93" s="6"/>
      <c r="K93" s="17">
        <v>4.5599999999999996</v>
      </c>
      <c r="L93" s="6" t="s">
        <v>92</v>
      </c>
      <c r="M93" s="26">
        <v>4.9500000000000002E-2</v>
      </c>
      <c r="N93" s="8">
        <v>1.78E-2</v>
      </c>
      <c r="O93" s="7">
        <v>4550782</v>
      </c>
      <c r="P93" s="7">
        <v>139</v>
      </c>
      <c r="Q93" s="7">
        <v>136.07</v>
      </c>
      <c r="R93" s="7">
        <v>6461.65</v>
      </c>
      <c r="S93" s="8">
        <v>2.8E-3</v>
      </c>
      <c r="T93" s="8">
        <v>1.55E-2</v>
      </c>
      <c r="U93" s="8">
        <v>3.3E-3</v>
      </c>
    </row>
    <row r="94" spans="2:21">
      <c r="B94" s="6" t="s">
        <v>272</v>
      </c>
      <c r="C94" s="17">
        <v>1129733</v>
      </c>
      <c r="D94" s="6" t="s">
        <v>120</v>
      </c>
      <c r="E94" s="6"/>
      <c r="F94" s="18">
        <v>520036104</v>
      </c>
      <c r="G94" s="6" t="s">
        <v>184</v>
      </c>
      <c r="H94" s="6" t="s">
        <v>263</v>
      </c>
      <c r="I94" s="6" t="s">
        <v>172</v>
      </c>
      <c r="J94" s="6"/>
      <c r="K94" s="17">
        <v>4.2699999999999996</v>
      </c>
      <c r="L94" s="6" t="s">
        <v>92</v>
      </c>
      <c r="M94" s="26">
        <v>4.3400000000000001E-2</v>
      </c>
      <c r="N94" s="8">
        <v>2.9100000000000001E-2</v>
      </c>
      <c r="O94" s="7">
        <v>4902154.0599999996</v>
      </c>
      <c r="P94" s="7">
        <v>107.32</v>
      </c>
      <c r="Q94" s="7">
        <v>0</v>
      </c>
      <c r="R94" s="7">
        <v>5260.99</v>
      </c>
      <c r="S94" s="8">
        <v>3.0000000000000001E-3</v>
      </c>
      <c r="T94" s="8">
        <v>1.26E-2</v>
      </c>
      <c r="U94" s="8">
        <v>2.7000000000000001E-3</v>
      </c>
    </row>
    <row r="95" spans="2:21">
      <c r="B95" s="6" t="s">
        <v>273</v>
      </c>
      <c r="C95" s="17">
        <v>1135888</v>
      </c>
      <c r="D95" s="6" t="s">
        <v>120</v>
      </c>
      <c r="E95" s="6"/>
      <c r="F95" s="18">
        <v>520036104</v>
      </c>
      <c r="G95" s="6" t="s">
        <v>184</v>
      </c>
      <c r="H95" s="6" t="s">
        <v>263</v>
      </c>
      <c r="I95" s="6" t="s">
        <v>172</v>
      </c>
      <c r="J95" s="6"/>
      <c r="K95" s="17">
        <v>6.65</v>
      </c>
      <c r="L95" s="6" t="s">
        <v>92</v>
      </c>
      <c r="M95" s="26">
        <v>3.9E-2</v>
      </c>
      <c r="N95" s="8">
        <v>3.8199999999999998E-2</v>
      </c>
      <c r="O95" s="7">
        <v>4658077.25</v>
      </c>
      <c r="P95" s="7">
        <v>101.9</v>
      </c>
      <c r="Q95" s="7">
        <v>0</v>
      </c>
      <c r="R95" s="7">
        <v>4746.58</v>
      </c>
      <c r="S95" s="8">
        <v>2.5999999999999999E-3</v>
      </c>
      <c r="T95" s="8">
        <v>1.14E-2</v>
      </c>
      <c r="U95" s="8">
        <v>2.3999999999999998E-3</v>
      </c>
    </row>
    <row r="96" spans="2:21">
      <c r="B96" s="6" t="s">
        <v>274</v>
      </c>
      <c r="C96" s="17">
        <v>1820174</v>
      </c>
      <c r="D96" s="6" t="s">
        <v>120</v>
      </c>
      <c r="E96" s="6"/>
      <c r="F96" s="18">
        <v>520035171</v>
      </c>
      <c r="G96" s="6" t="s">
        <v>184</v>
      </c>
      <c r="H96" s="6" t="s">
        <v>275</v>
      </c>
      <c r="I96" s="6" t="s">
        <v>186</v>
      </c>
      <c r="J96" s="6"/>
      <c r="K96" s="17">
        <v>2.44</v>
      </c>
      <c r="L96" s="6" t="s">
        <v>92</v>
      </c>
      <c r="M96" s="26">
        <v>3.5000000000000003E-2</v>
      </c>
      <c r="N96" s="8">
        <v>9.9000000000000008E-3</v>
      </c>
      <c r="O96" s="7">
        <v>790234</v>
      </c>
      <c r="P96" s="7">
        <v>106.15</v>
      </c>
      <c r="Q96" s="7">
        <v>13.83</v>
      </c>
      <c r="R96" s="7">
        <v>852.66</v>
      </c>
      <c r="S96" s="8">
        <v>1.9E-3</v>
      </c>
      <c r="T96" s="8">
        <v>2E-3</v>
      </c>
      <c r="U96" s="8">
        <v>4.0000000000000002E-4</v>
      </c>
    </row>
    <row r="97" spans="2:21">
      <c r="B97" s="6" t="s">
        <v>276</v>
      </c>
      <c r="C97" s="17">
        <v>1139823</v>
      </c>
      <c r="D97" s="6" t="s">
        <v>120</v>
      </c>
      <c r="E97" s="6"/>
      <c r="F97" s="18">
        <v>512025891</v>
      </c>
      <c r="G97" s="6" t="s">
        <v>246</v>
      </c>
      <c r="H97" s="6" t="s">
        <v>275</v>
      </c>
      <c r="I97" s="6" t="s">
        <v>186</v>
      </c>
      <c r="J97" s="6"/>
      <c r="K97" s="17">
        <v>2.99</v>
      </c>
      <c r="L97" s="6" t="s">
        <v>92</v>
      </c>
      <c r="M97" s="26">
        <v>2.2499999999999999E-2</v>
      </c>
      <c r="N97" s="8">
        <v>1.78E-2</v>
      </c>
      <c r="O97" s="7">
        <v>3470655.98</v>
      </c>
      <c r="P97" s="7">
        <v>102.7</v>
      </c>
      <c r="Q97" s="7">
        <v>0</v>
      </c>
      <c r="R97" s="7">
        <v>3564.36</v>
      </c>
      <c r="S97" s="8">
        <v>1.01E-2</v>
      </c>
      <c r="T97" s="8">
        <v>8.6E-3</v>
      </c>
      <c r="U97" s="8">
        <v>1.8E-3</v>
      </c>
    </row>
    <row r="98" spans="2:21">
      <c r="B98" s="6" t="s">
        <v>277</v>
      </c>
      <c r="C98" s="17">
        <v>3130291</v>
      </c>
      <c r="D98" s="6" t="s">
        <v>120</v>
      </c>
      <c r="E98" s="6"/>
      <c r="F98" s="18">
        <v>520037540</v>
      </c>
      <c r="G98" s="6" t="s">
        <v>184</v>
      </c>
      <c r="H98" s="6" t="s">
        <v>275</v>
      </c>
      <c r="I98" s="6" t="s">
        <v>186</v>
      </c>
      <c r="J98" s="6"/>
      <c r="K98" s="17">
        <v>3.34</v>
      </c>
      <c r="L98" s="6" t="s">
        <v>92</v>
      </c>
      <c r="M98" s="26">
        <v>3.9E-2</v>
      </c>
      <c r="N98" s="8">
        <v>1.8499999999999999E-2</v>
      </c>
      <c r="O98" s="7">
        <v>1408654.86</v>
      </c>
      <c r="P98" s="7">
        <v>106.94</v>
      </c>
      <c r="Q98" s="7">
        <v>27.47</v>
      </c>
      <c r="R98" s="7">
        <v>1533.88</v>
      </c>
      <c r="S98" s="8">
        <v>3.2000000000000002E-3</v>
      </c>
      <c r="T98" s="8">
        <v>3.7000000000000002E-3</v>
      </c>
      <c r="U98" s="8">
        <v>8.0000000000000004E-4</v>
      </c>
    </row>
    <row r="99" spans="2:21">
      <c r="B99" s="6" t="s">
        <v>278</v>
      </c>
      <c r="C99" s="17">
        <v>1142231</v>
      </c>
      <c r="D99" s="6" t="s">
        <v>120</v>
      </c>
      <c r="E99" s="6"/>
      <c r="F99" s="18">
        <v>510560188</v>
      </c>
      <c r="G99" s="6" t="s">
        <v>184</v>
      </c>
      <c r="H99" s="6" t="s">
        <v>275</v>
      </c>
      <c r="I99" s="6" t="s">
        <v>186</v>
      </c>
      <c r="J99" s="6"/>
      <c r="K99" s="17">
        <v>6.29</v>
      </c>
      <c r="L99" s="6" t="s">
        <v>92</v>
      </c>
      <c r="M99" s="26">
        <v>2.5700000000000001E-2</v>
      </c>
      <c r="N99" s="8">
        <v>3.2800000000000003E-2</v>
      </c>
      <c r="O99" s="7">
        <v>335000</v>
      </c>
      <c r="P99" s="7">
        <v>97.21</v>
      </c>
      <c r="Q99" s="7">
        <v>0</v>
      </c>
      <c r="R99" s="7">
        <v>325.64999999999998</v>
      </c>
      <c r="S99" s="8">
        <v>2.9999999999999997E-4</v>
      </c>
      <c r="T99" s="8">
        <v>8.0000000000000004E-4</v>
      </c>
      <c r="U99" s="8">
        <v>2.0000000000000001E-4</v>
      </c>
    </row>
    <row r="100" spans="2:21">
      <c r="B100" s="6" t="s">
        <v>279</v>
      </c>
      <c r="C100" s="17">
        <v>1122233</v>
      </c>
      <c r="D100" s="6" t="s">
        <v>120</v>
      </c>
      <c r="E100" s="6"/>
      <c r="F100" s="18">
        <v>510560188</v>
      </c>
      <c r="G100" s="6" t="s">
        <v>184</v>
      </c>
      <c r="H100" s="6" t="s">
        <v>275</v>
      </c>
      <c r="I100" s="6" t="s">
        <v>186</v>
      </c>
      <c r="J100" s="6"/>
      <c r="K100" s="17">
        <v>0.38</v>
      </c>
      <c r="L100" s="6" t="s">
        <v>92</v>
      </c>
      <c r="M100" s="26">
        <v>5.8999999999999997E-2</v>
      </c>
      <c r="N100" s="8">
        <v>2.8E-3</v>
      </c>
      <c r="O100" s="7">
        <v>172004.32</v>
      </c>
      <c r="P100" s="7">
        <v>110.99</v>
      </c>
      <c r="Q100" s="7">
        <v>0</v>
      </c>
      <c r="R100" s="7">
        <v>190.91</v>
      </c>
      <c r="S100" s="8">
        <v>8.0000000000000004E-4</v>
      </c>
      <c r="T100" s="8">
        <v>5.0000000000000001E-4</v>
      </c>
      <c r="U100" s="8">
        <v>1E-4</v>
      </c>
    </row>
    <row r="101" spans="2:21">
      <c r="B101" s="6" t="s">
        <v>280</v>
      </c>
      <c r="C101" s="17">
        <v>1129550</v>
      </c>
      <c r="D101" s="6" t="s">
        <v>120</v>
      </c>
      <c r="E101" s="6"/>
      <c r="F101" s="18">
        <v>510560188</v>
      </c>
      <c r="G101" s="6" t="s">
        <v>184</v>
      </c>
      <c r="H101" s="6" t="s">
        <v>275</v>
      </c>
      <c r="I101" s="6" t="s">
        <v>186</v>
      </c>
      <c r="J101" s="6"/>
      <c r="K101" s="17">
        <v>1.58</v>
      </c>
      <c r="L101" s="6" t="s">
        <v>92</v>
      </c>
      <c r="M101" s="26">
        <v>4.8000000000000001E-2</v>
      </c>
      <c r="N101" s="8">
        <v>1.1999999999999999E-3</v>
      </c>
      <c r="O101" s="7">
        <v>938702.51</v>
      </c>
      <c r="P101" s="7">
        <v>107.37</v>
      </c>
      <c r="Q101" s="7">
        <v>22.53</v>
      </c>
      <c r="R101" s="7">
        <v>1030.4100000000001</v>
      </c>
      <c r="S101" s="8">
        <v>4.5999999999999999E-3</v>
      </c>
      <c r="T101" s="8">
        <v>2.5000000000000001E-3</v>
      </c>
      <c r="U101" s="8">
        <v>5.0000000000000001E-4</v>
      </c>
    </row>
    <row r="102" spans="2:21">
      <c r="B102" s="6" t="s">
        <v>281</v>
      </c>
      <c r="C102" s="17">
        <v>2590255</v>
      </c>
      <c r="D102" s="6" t="s">
        <v>120</v>
      </c>
      <c r="E102" s="6"/>
      <c r="F102" s="18">
        <v>520036658</v>
      </c>
      <c r="G102" s="6" t="s">
        <v>203</v>
      </c>
      <c r="H102" s="6" t="s">
        <v>282</v>
      </c>
      <c r="I102" s="6" t="s">
        <v>172</v>
      </c>
      <c r="J102" s="6"/>
      <c r="K102" s="17">
        <v>1.24</v>
      </c>
      <c r="L102" s="6" t="s">
        <v>92</v>
      </c>
      <c r="M102" s="26">
        <v>4.8000000000000001E-2</v>
      </c>
      <c r="N102" s="8">
        <v>3.0000000000000001E-3</v>
      </c>
      <c r="O102" s="7">
        <v>530896.6</v>
      </c>
      <c r="P102" s="7">
        <v>124.59</v>
      </c>
      <c r="Q102" s="7">
        <v>175.39</v>
      </c>
      <c r="R102" s="7">
        <v>836.84</v>
      </c>
      <c r="S102" s="8">
        <v>1.2999999999999999E-3</v>
      </c>
      <c r="T102" s="8">
        <v>2E-3</v>
      </c>
      <c r="U102" s="8">
        <v>4.0000000000000002E-4</v>
      </c>
    </row>
    <row r="103" spans="2:21">
      <c r="B103" s="6" t="s">
        <v>283</v>
      </c>
      <c r="C103" s="17">
        <v>2590438</v>
      </c>
      <c r="D103" s="6" t="s">
        <v>120</v>
      </c>
      <c r="E103" s="6"/>
      <c r="F103" s="18">
        <v>520036658</v>
      </c>
      <c r="G103" s="6" t="s">
        <v>203</v>
      </c>
      <c r="H103" s="6" t="s">
        <v>282</v>
      </c>
      <c r="I103" s="6" t="s">
        <v>172</v>
      </c>
      <c r="J103" s="6"/>
      <c r="K103" s="17">
        <v>1.22</v>
      </c>
      <c r="L103" s="6" t="s">
        <v>92</v>
      </c>
      <c r="M103" s="26">
        <v>5.6899999999999999E-2</v>
      </c>
      <c r="N103" s="8">
        <v>8.8000000000000005E-3</v>
      </c>
      <c r="O103" s="7">
        <v>157656.25</v>
      </c>
      <c r="P103" s="7">
        <v>130.29</v>
      </c>
      <c r="Q103" s="7">
        <v>0</v>
      </c>
      <c r="R103" s="7">
        <v>205.41</v>
      </c>
      <c r="S103" s="8">
        <v>6.9999999999999999E-4</v>
      </c>
      <c r="T103" s="8">
        <v>5.0000000000000001E-4</v>
      </c>
      <c r="U103" s="8">
        <v>1E-4</v>
      </c>
    </row>
    <row r="104" spans="2:21">
      <c r="B104" s="6" t="s">
        <v>284</v>
      </c>
      <c r="C104" s="17">
        <v>1140821</v>
      </c>
      <c r="D104" s="6" t="s">
        <v>120</v>
      </c>
      <c r="E104" s="6"/>
      <c r="F104" s="18">
        <v>510454333</v>
      </c>
      <c r="G104" s="6" t="s">
        <v>246</v>
      </c>
      <c r="H104" s="6" t="s">
        <v>285</v>
      </c>
      <c r="I104" s="6" t="s">
        <v>186</v>
      </c>
      <c r="J104" s="6"/>
      <c r="K104" s="17">
        <v>2.25</v>
      </c>
      <c r="L104" s="6" t="s">
        <v>92</v>
      </c>
      <c r="M104" s="26">
        <v>2.8500000000000001E-2</v>
      </c>
      <c r="N104" s="8">
        <v>2.6800000000000001E-2</v>
      </c>
      <c r="O104" s="7">
        <v>643000</v>
      </c>
      <c r="P104" s="7">
        <v>101.98</v>
      </c>
      <c r="Q104" s="7">
        <v>0</v>
      </c>
      <c r="R104" s="7">
        <v>655.73</v>
      </c>
      <c r="S104" s="8">
        <v>1.8E-3</v>
      </c>
      <c r="T104" s="8">
        <v>1.6000000000000001E-3</v>
      </c>
      <c r="U104" s="8">
        <v>2.9999999999999997E-4</v>
      </c>
    </row>
    <row r="105" spans="2:21">
      <c r="B105" s="6" t="s">
        <v>286</v>
      </c>
      <c r="C105" s="17">
        <v>6390207</v>
      </c>
      <c r="D105" s="6" t="s">
        <v>120</v>
      </c>
      <c r="E105" s="6"/>
      <c r="F105" s="18">
        <v>520023896</v>
      </c>
      <c r="G105" s="6" t="s">
        <v>266</v>
      </c>
      <c r="H105" s="6" t="s">
        <v>287</v>
      </c>
      <c r="I105" s="6" t="s">
        <v>172</v>
      </c>
      <c r="J105" s="6"/>
      <c r="K105" s="17">
        <v>3.62</v>
      </c>
      <c r="L105" s="6" t="s">
        <v>92</v>
      </c>
      <c r="M105" s="26">
        <v>4.9500000000000002E-2</v>
      </c>
      <c r="N105" s="8">
        <v>3.5400000000000001E-2</v>
      </c>
      <c r="O105" s="7">
        <v>841247.12</v>
      </c>
      <c r="P105" s="7">
        <v>129.85</v>
      </c>
      <c r="Q105" s="7">
        <v>0</v>
      </c>
      <c r="R105" s="7">
        <v>1092.3599999999999</v>
      </c>
      <c r="S105" s="8">
        <v>4.0000000000000002E-4</v>
      </c>
      <c r="T105" s="8">
        <v>2.5999999999999999E-3</v>
      </c>
      <c r="U105" s="8">
        <v>5.9999999999999995E-4</v>
      </c>
    </row>
    <row r="106" spans="2:21">
      <c r="B106" s="6" t="s">
        <v>288</v>
      </c>
      <c r="C106" s="17">
        <v>1131614</v>
      </c>
      <c r="D106" s="6" t="s">
        <v>120</v>
      </c>
      <c r="E106" s="6"/>
      <c r="F106" s="18">
        <v>520044264</v>
      </c>
      <c r="G106" s="6" t="s">
        <v>197</v>
      </c>
      <c r="H106" s="6" t="s">
        <v>289</v>
      </c>
      <c r="I106" s="6" t="s">
        <v>186</v>
      </c>
      <c r="J106" s="6"/>
      <c r="K106" s="17">
        <v>2.38</v>
      </c>
      <c r="L106" s="6" t="s">
        <v>92</v>
      </c>
      <c r="M106" s="26">
        <v>0.06</v>
      </c>
      <c r="N106" s="8">
        <v>6.2799999999999995E-2</v>
      </c>
      <c r="O106" s="7">
        <v>962415</v>
      </c>
      <c r="P106" s="7">
        <v>101.63</v>
      </c>
      <c r="Q106" s="7">
        <v>0</v>
      </c>
      <c r="R106" s="7">
        <v>978.1</v>
      </c>
      <c r="S106" s="8">
        <v>1.2999999999999999E-3</v>
      </c>
      <c r="T106" s="8">
        <v>2.3E-3</v>
      </c>
      <c r="U106" s="8">
        <v>5.0000000000000001E-4</v>
      </c>
    </row>
    <row r="107" spans="2:21">
      <c r="B107" s="6" t="s">
        <v>290</v>
      </c>
      <c r="C107" s="17">
        <v>1128289</v>
      </c>
      <c r="D107" s="6" t="s">
        <v>120</v>
      </c>
      <c r="E107" s="6"/>
      <c r="F107" s="18">
        <v>513785634</v>
      </c>
      <c r="G107" s="6" t="s">
        <v>266</v>
      </c>
      <c r="H107" s="6" t="s">
        <v>291</v>
      </c>
      <c r="I107" s="6"/>
      <c r="J107" s="6"/>
      <c r="K107" s="17">
        <v>2.08</v>
      </c>
      <c r="L107" s="6" t="s">
        <v>92</v>
      </c>
      <c r="M107" s="26">
        <v>7.3999999999999996E-2</v>
      </c>
      <c r="N107" s="8">
        <v>4.1599999999999998E-2</v>
      </c>
      <c r="O107" s="7">
        <v>1127287.57</v>
      </c>
      <c r="P107" s="7">
        <v>109.15</v>
      </c>
      <c r="Q107" s="7">
        <v>0</v>
      </c>
      <c r="R107" s="7">
        <v>1230.43</v>
      </c>
      <c r="S107" s="8">
        <v>8.2000000000000007E-3</v>
      </c>
      <c r="T107" s="8">
        <v>3.0000000000000001E-3</v>
      </c>
      <c r="U107" s="8">
        <v>5.9999999999999995E-4</v>
      </c>
    </row>
    <row r="108" spans="2:21">
      <c r="B108" s="6" t="s">
        <v>292</v>
      </c>
      <c r="C108" s="17">
        <v>6110480</v>
      </c>
      <c r="D108" s="6" t="s">
        <v>120</v>
      </c>
      <c r="E108" s="6"/>
      <c r="F108" s="18">
        <v>520005067</v>
      </c>
      <c r="G108" s="6" t="s">
        <v>184</v>
      </c>
      <c r="H108" s="6" t="s">
        <v>291</v>
      </c>
      <c r="I108" s="6"/>
      <c r="J108" s="6"/>
      <c r="K108" s="17">
        <v>2.74</v>
      </c>
      <c r="L108" s="6" t="s">
        <v>92</v>
      </c>
      <c r="M108" s="26">
        <v>6.7000000000000004E-2</v>
      </c>
      <c r="N108" s="8">
        <v>0.30020000000000002</v>
      </c>
      <c r="O108" s="7">
        <v>966623.91</v>
      </c>
      <c r="P108" s="7">
        <v>59.4</v>
      </c>
      <c r="Q108" s="7">
        <v>0</v>
      </c>
      <c r="R108" s="7">
        <v>574.16999999999996</v>
      </c>
      <c r="S108" s="8">
        <v>2.8999999999999998E-3</v>
      </c>
      <c r="T108" s="8">
        <v>1.4E-3</v>
      </c>
      <c r="U108" s="8">
        <v>2.9999999999999997E-4</v>
      </c>
    </row>
    <row r="109" spans="2:21">
      <c r="B109" s="6" t="s">
        <v>293</v>
      </c>
      <c r="C109" s="17">
        <v>6110365</v>
      </c>
      <c r="D109" s="6" t="s">
        <v>120</v>
      </c>
      <c r="E109" s="6"/>
      <c r="F109" s="18">
        <v>520005067</v>
      </c>
      <c r="G109" s="6" t="s">
        <v>184</v>
      </c>
      <c r="H109" s="6" t="s">
        <v>291</v>
      </c>
      <c r="I109" s="6"/>
      <c r="J109" s="6"/>
      <c r="K109" s="17">
        <v>2.12</v>
      </c>
      <c r="L109" s="6" t="s">
        <v>92</v>
      </c>
      <c r="M109" s="26">
        <v>7.4999999999999997E-2</v>
      </c>
      <c r="N109" s="8">
        <v>0.2404</v>
      </c>
      <c r="O109" s="7">
        <v>900000.48</v>
      </c>
      <c r="P109" s="7">
        <v>83.79</v>
      </c>
      <c r="Q109" s="7">
        <v>0</v>
      </c>
      <c r="R109" s="7">
        <v>754.11</v>
      </c>
      <c r="S109" s="8">
        <v>6.9999999999999999E-4</v>
      </c>
      <c r="T109" s="8">
        <v>1.8E-3</v>
      </c>
      <c r="U109" s="8">
        <v>4.0000000000000002E-4</v>
      </c>
    </row>
    <row r="110" spans="2:21">
      <c r="B110" s="6" t="s">
        <v>294</v>
      </c>
      <c r="C110" s="17">
        <v>6110431</v>
      </c>
      <c r="D110" s="6" t="s">
        <v>120</v>
      </c>
      <c r="E110" s="6"/>
      <c r="F110" s="18">
        <v>520005067</v>
      </c>
      <c r="G110" s="6" t="s">
        <v>184</v>
      </c>
      <c r="H110" s="6" t="s">
        <v>291</v>
      </c>
      <c r="I110" s="6"/>
      <c r="J110" s="6"/>
      <c r="K110" s="17">
        <v>2.21</v>
      </c>
      <c r="L110" s="6" t="s">
        <v>92</v>
      </c>
      <c r="M110" s="26">
        <v>6.8000000000000005E-2</v>
      </c>
      <c r="N110" s="8">
        <v>0.20849999999999999</v>
      </c>
      <c r="O110" s="7">
        <v>1039051.72</v>
      </c>
      <c r="P110" s="7">
        <v>78.150000000000006</v>
      </c>
      <c r="Q110" s="7">
        <v>0</v>
      </c>
      <c r="R110" s="7">
        <v>812.02</v>
      </c>
      <c r="S110" s="8">
        <v>1E-3</v>
      </c>
      <c r="T110" s="8">
        <v>2E-3</v>
      </c>
      <c r="U110" s="8">
        <v>4.0000000000000002E-4</v>
      </c>
    </row>
    <row r="111" spans="2:21">
      <c r="B111" s="6" t="s">
        <v>295</v>
      </c>
      <c r="C111" s="17">
        <v>5650114</v>
      </c>
      <c r="D111" s="6" t="s">
        <v>120</v>
      </c>
      <c r="E111" s="6"/>
      <c r="F111" s="18">
        <v>520032681</v>
      </c>
      <c r="G111" s="6" t="s">
        <v>296</v>
      </c>
      <c r="H111" s="6" t="s">
        <v>291</v>
      </c>
      <c r="I111" s="6"/>
      <c r="J111" s="6"/>
      <c r="K111" s="17">
        <v>0.55000000000000004</v>
      </c>
      <c r="L111" s="6" t="s">
        <v>92</v>
      </c>
      <c r="M111" s="26">
        <v>5.1499999999999997E-2</v>
      </c>
      <c r="N111" s="8">
        <v>1.1599999999999999E-2</v>
      </c>
      <c r="O111" s="7">
        <v>0.31</v>
      </c>
      <c r="P111" s="7">
        <v>113.17</v>
      </c>
      <c r="Q111" s="7">
        <v>0</v>
      </c>
      <c r="R111" s="7">
        <v>0</v>
      </c>
      <c r="S111" s="8">
        <v>0</v>
      </c>
      <c r="T111" s="8">
        <v>0</v>
      </c>
      <c r="U111" s="8">
        <v>0</v>
      </c>
    </row>
    <row r="112" spans="2:21">
      <c r="B112" s="6" t="s">
        <v>297</v>
      </c>
      <c r="C112" s="17">
        <v>1131416</v>
      </c>
      <c r="D112" s="6" t="s">
        <v>120</v>
      </c>
      <c r="E112" s="6"/>
      <c r="F112" s="18">
        <v>511396046</v>
      </c>
      <c r="G112" s="6" t="s">
        <v>197</v>
      </c>
      <c r="H112" s="6" t="s">
        <v>291</v>
      </c>
      <c r="I112" s="6"/>
      <c r="J112" s="6"/>
      <c r="K112" s="17">
        <v>2.0099999999999998</v>
      </c>
      <c r="L112" s="6" t="s">
        <v>92</v>
      </c>
      <c r="M112" s="26">
        <v>3.85E-2</v>
      </c>
      <c r="N112" s="8">
        <v>1.7600000000000001E-2</v>
      </c>
      <c r="O112" s="7">
        <v>1575097.6</v>
      </c>
      <c r="P112" s="7">
        <v>104.6</v>
      </c>
      <c r="Q112" s="7">
        <v>125.23</v>
      </c>
      <c r="R112" s="7">
        <v>1772.79</v>
      </c>
      <c r="S112" s="8">
        <v>6.7000000000000002E-3</v>
      </c>
      <c r="T112" s="8">
        <v>4.3E-3</v>
      </c>
      <c r="U112" s="8">
        <v>8.9999999999999998E-4</v>
      </c>
    </row>
    <row r="113" spans="2:21">
      <c r="B113" s="13" t="s">
        <v>298</v>
      </c>
      <c r="C113" s="14"/>
      <c r="D113" s="13"/>
      <c r="E113" s="13"/>
      <c r="F113" s="13"/>
      <c r="G113" s="13"/>
      <c r="H113" s="13"/>
      <c r="I113" s="13"/>
      <c r="J113" s="13"/>
      <c r="K113" s="14">
        <v>3.82</v>
      </c>
      <c r="L113" s="13"/>
      <c r="M113" s="36"/>
      <c r="N113" s="16">
        <v>2.8500000000000001E-2</v>
      </c>
      <c r="O113" s="15">
        <v>151614423.58000001</v>
      </c>
      <c r="R113" s="15">
        <v>158455.54</v>
      </c>
      <c r="T113" s="16">
        <v>0.38069999999999998</v>
      </c>
      <c r="U113" s="16">
        <v>8.0299999999999996E-2</v>
      </c>
    </row>
    <row r="114" spans="2:21">
      <c r="B114" s="6" t="s">
        <v>299</v>
      </c>
      <c r="C114" s="17">
        <v>2310167</v>
      </c>
      <c r="D114" s="6" t="s">
        <v>120</v>
      </c>
      <c r="E114" s="6"/>
      <c r="F114" s="18">
        <v>520032046</v>
      </c>
      <c r="G114" s="6" t="s">
        <v>171</v>
      </c>
      <c r="H114" s="6" t="s">
        <v>93</v>
      </c>
      <c r="I114" s="6" t="s">
        <v>172</v>
      </c>
      <c r="J114" s="6"/>
      <c r="K114" s="17">
        <v>6.38</v>
      </c>
      <c r="L114" s="6" t="s">
        <v>92</v>
      </c>
      <c r="M114" s="26">
        <v>2.98E-2</v>
      </c>
      <c r="N114" s="8">
        <v>2.41E-2</v>
      </c>
      <c r="O114" s="7">
        <v>4595000</v>
      </c>
      <c r="P114" s="7">
        <v>103.8</v>
      </c>
      <c r="Q114" s="7">
        <v>0</v>
      </c>
      <c r="R114" s="7">
        <v>4769.6099999999997</v>
      </c>
      <c r="S114" s="8">
        <v>1.8E-3</v>
      </c>
      <c r="T114" s="8">
        <v>1.15E-2</v>
      </c>
      <c r="U114" s="8">
        <v>2.3999999999999998E-3</v>
      </c>
    </row>
    <row r="115" spans="2:21">
      <c r="B115" s="6" t="s">
        <v>300</v>
      </c>
      <c r="C115" s="17">
        <v>2310175</v>
      </c>
      <c r="D115" s="6" t="s">
        <v>120</v>
      </c>
      <c r="E115" s="6"/>
      <c r="F115" s="18">
        <v>520032046</v>
      </c>
      <c r="G115" s="6" t="s">
        <v>171</v>
      </c>
      <c r="H115" s="6" t="s">
        <v>93</v>
      </c>
      <c r="I115" s="6" t="s">
        <v>172</v>
      </c>
      <c r="J115" s="6"/>
      <c r="K115" s="17">
        <v>3.8</v>
      </c>
      <c r="L115" s="6" t="s">
        <v>92</v>
      </c>
      <c r="M115" s="26">
        <v>2.47E-2</v>
      </c>
      <c r="N115" s="8">
        <v>1.6500000000000001E-2</v>
      </c>
      <c r="O115" s="7">
        <v>2714000</v>
      </c>
      <c r="P115" s="7">
        <v>103.24</v>
      </c>
      <c r="Q115" s="7">
        <v>0</v>
      </c>
      <c r="R115" s="7">
        <v>2801.93</v>
      </c>
      <c r="S115" s="8">
        <v>8.0000000000000004E-4</v>
      </c>
      <c r="T115" s="8">
        <v>6.7000000000000002E-3</v>
      </c>
      <c r="U115" s="8">
        <v>1.4E-3</v>
      </c>
    </row>
    <row r="116" spans="2:21">
      <c r="B116" s="6" t="s">
        <v>301</v>
      </c>
      <c r="C116" s="17">
        <v>2300150</v>
      </c>
      <c r="D116" s="6" t="s">
        <v>120</v>
      </c>
      <c r="E116" s="6"/>
      <c r="F116" s="18">
        <v>520031931</v>
      </c>
      <c r="G116" s="6" t="s">
        <v>197</v>
      </c>
      <c r="H116" s="6" t="s">
        <v>192</v>
      </c>
      <c r="I116" s="6" t="s">
        <v>172</v>
      </c>
      <c r="J116" s="6"/>
      <c r="K116" s="17">
        <v>2.38</v>
      </c>
      <c r="L116" s="6" t="s">
        <v>92</v>
      </c>
      <c r="M116" s="26">
        <v>1.5800000000000002E-2</v>
      </c>
      <c r="N116" s="8">
        <v>1.06E-2</v>
      </c>
      <c r="O116" s="7">
        <v>3830052</v>
      </c>
      <c r="P116" s="7">
        <v>101.37</v>
      </c>
      <c r="Q116" s="7">
        <v>0</v>
      </c>
      <c r="R116" s="7">
        <v>3882.52</v>
      </c>
      <c r="S116" s="8">
        <v>5.1999999999999998E-3</v>
      </c>
      <c r="T116" s="8">
        <v>9.2999999999999992E-3</v>
      </c>
      <c r="U116" s="8">
        <v>2E-3</v>
      </c>
    </row>
    <row r="117" spans="2:21">
      <c r="B117" s="6" t="s">
        <v>302</v>
      </c>
      <c r="C117" s="17">
        <v>7590151</v>
      </c>
      <c r="D117" s="6" t="s">
        <v>120</v>
      </c>
      <c r="E117" s="6"/>
      <c r="F117" s="18">
        <v>520001736</v>
      </c>
      <c r="G117" s="6" t="s">
        <v>184</v>
      </c>
      <c r="H117" s="6" t="s">
        <v>192</v>
      </c>
      <c r="I117" s="6" t="s">
        <v>172</v>
      </c>
      <c r="J117" s="6"/>
      <c r="K117" s="17">
        <v>6.25</v>
      </c>
      <c r="L117" s="6" t="s">
        <v>92</v>
      </c>
      <c r="M117" s="26">
        <v>2.5499999999999998E-2</v>
      </c>
      <c r="N117" s="8">
        <v>3.0099999999999998E-2</v>
      </c>
      <c r="O117" s="7">
        <v>2835000</v>
      </c>
      <c r="P117" s="7">
        <v>97.3</v>
      </c>
      <c r="Q117" s="7">
        <v>36.15</v>
      </c>
      <c r="R117" s="7">
        <v>2794.6</v>
      </c>
      <c r="S117" s="8">
        <v>6.7000000000000002E-3</v>
      </c>
      <c r="T117" s="8">
        <v>6.7000000000000002E-3</v>
      </c>
      <c r="U117" s="8">
        <v>1.4E-3</v>
      </c>
    </row>
    <row r="118" spans="2:21">
      <c r="B118" s="6" t="s">
        <v>303</v>
      </c>
      <c r="C118" s="17">
        <v>1147560</v>
      </c>
      <c r="D118" s="6" t="s">
        <v>120</v>
      </c>
      <c r="E118" s="6"/>
      <c r="F118" s="18">
        <v>1744984</v>
      </c>
      <c r="G118" s="6" t="s">
        <v>184</v>
      </c>
      <c r="H118" s="6" t="s">
        <v>192</v>
      </c>
      <c r="I118" s="6" t="s">
        <v>172</v>
      </c>
      <c r="J118" s="6"/>
      <c r="K118" s="17">
        <v>0.7</v>
      </c>
      <c r="L118" s="6" t="s">
        <v>92</v>
      </c>
      <c r="M118" s="26">
        <v>3.15E-2</v>
      </c>
      <c r="N118" s="8">
        <v>-0.34029999999999999</v>
      </c>
      <c r="O118" s="7">
        <v>1000000</v>
      </c>
      <c r="P118" s="7">
        <v>99.05</v>
      </c>
      <c r="Q118" s="7">
        <v>0</v>
      </c>
      <c r="R118" s="7">
        <v>990.5</v>
      </c>
      <c r="S118" s="8">
        <v>4.1999999999999997E-3</v>
      </c>
      <c r="T118" s="8">
        <v>2.3999999999999998E-3</v>
      </c>
      <c r="U118" s="8">
        <v>5.0000000000000001E-4</v>
      </c>
    </row>
    <row r="119" spans="2:21">
      <c r="B119" s="6" t="s">
        <v>304</v>
      </c>
      <c r="C119" s="17">
        <v>6000202</v>
      </c>
      <c r="D119" s="6" t="s">
        <v>120</v>
      </c>
      <c r="E119" s="6"/>
      <c r="F119" s="18">
        <v>520000472</v>
      </c>
      <c r="G119" s="6" t="s">
        <v>203</v>
      </c>
      <c r="H119" s="6" t="s">
        <v>204</v>
      </c>
      <c r="I119" s="6" t="s">
        <v>186</v>
      </c>
      <c r="J119" s="6"/>
      <c r="K119" s="17">
        <v>3.73</v>
      </c>
      <c r="L119" s="6" t="s">
        <v>92</v>
      </c>
      <c r="M119" s="26">
        <v>4.8000000000000001E-2</v>
      </c>
      <c r="N119" s="8">
        <v>1.8100000000000002E-2</v>
      </c>
      <c r="O119" s="7">
        <v>1880000</v>
      </c>
      <c r="P119" s="7">
        <v>112.63</v>
      </c>
      <c r="Q119" s="7">
        <v>0</v>
      </c>
      <c r="R119" s="7">
        <v>2117.44</v>
      </c>
      <c r="S119" s="8">
        <v>8.9999999999999998E-4</v>
      </c>
      <c r="T119" s="8">
        <v>5.1000000000000004E-3</v>
      </c>
      <c r="U119" s="8">
        <v>1.1000000000000001E-3</v>
      </c>
    </row>
    <row r="120" spans="2:21">
      <c r="B120" s="6" t="s">
        <v>305</v>
      </c>
      <c r="C120" s="17">
        <v>2810299</v>
      </c>
      <c r="D120" s="6" t="s">
        <v>120</v>
      </c>
      <c r="E120" s="6"/>
      <c r="F120" s="18">
        <v>520027830</v>
      </c>
      <c r="G120" s="6" t="s">
        <v>215</v>
      </c>
      <c r="H120" s="6" t="s">
        <v>192</v>
      </c>
      <c r="I120" s="6" t="s">
        <v>172</v>
      </c>
      <c r="J120" s="6"/>
      <c r="K120" s="17">
        <v>4.03</v>
      </c>
      <c r="L120" s="6" t="s">
        <v>92</v>
      </c>
      <c r="M120" s="26">
        <v>2.4500000000000001E-2</v>
      </c>
      <c r="N120" s="8">
        <v>2.1600000000000001E-2</v>
      </c>
      <c r="O120" s="7">
        <v>2992105</v>
      </c>
      <c r="P120" s="7">
        <v>101.81</v>
      </c>
      <c r="Q120" s="7">
        <v>0</v>
      </c>
      <c r="R120" s="7">
        <v>3046.26</v>
      </c>
      <c r="S120" s="8">
        <v>1.9E-3</v>
      </c>
      <c r="T120" s="8">
        <v>7.3000000000000001E-3</v>
      </c>
      <c r="U120" s="8">
        <v>1.5E-3</v>
      </c>
    </row>
    <row r="121" spans="2:21">
      <c r="B121" s="6" t="s">
        <v>306</v>
      </c>
      <c r="C121" s="17">
        <v>6040158</v>
      </c>
      <c r="D121" s="6" t="s">
        <v>120</v>
      </c>
      <c r="E121" s="6"/>
      <c r="F121" s="18">
        <v>520018078</v>
      </c>
      <c r="G121" s="6" t="s">
        <v>171</v>
      </c>
      <c r="H121" s="6" t="s">
        <v>192</v>
      </c>
      <c r="I121" s="6" t="s">
        <v>172</v>
      </c>
      <c r="J121" s="6"/>
      <c r="K121" s="17">
        <v>2.5499999999999998</v>
      </c>
      <c r="L121" s="6" t="s">
        <v>92</v>
      </c>
      <c r="M121" s="26">
        <v>1.562E-2</v>
      </c>
      <c r="N121" s="8">
        <v>8.5000000000000006E-3</v>
      </c>
      <c r="O121" s="7">
        <v>1333340</v>
      </c>
      <c r="P121" s="7">
        <v>102.06</v>
      </c>
      <c r="Q121" s="7">
        <v>0</v>
      </c>
      <c r="R121" s="7">
        <v>1360.81</v>
      </c>
      <c r="S121" s="8">
        <v>1.4E-3</v>
      </c>
      <c r="T121" s="8">
        <v>3.3E-3</v>
      </c>
      <c r="U121" s="8">
        <v>6.9999999999999999E-4</v>
      </c>
    </row>
    <row r="122" spans="2:21">
      <c r="B122" s="6" t="s">
        <v>307</v>
      </c>
      <c r="C122" s="17">
        <v>6040265</v>
      </c>
      <c r="D122" s="6" t="s">
        <v>120</v>
      </c>
      <c r="E122" s="6"/>
      <c r="F122" s="18">
        <v>520018078</v>
      </c>
      <c r="G122" s="6" t="s">
        <v>171</v>
      </c>
      <c r="H122" s="6" t="s">
        <v>192</v>
      </c>
      <c r="I122" s="6" t="s">
        <v>172</v>
      </c>
      <c r="J122" s="6"/>
      <c r="K122" s="17">
        <v>2.0699999999999998</v>
      </c>
      <c r="L122" s="6" t="s">
        <v>92</v>
      </c>
      <c r="M122" s="26">
        <v>2.1780000000000001E-2</v>
      </c>
      <c r="N122" s="8">
        <v>8.3999999999999995E-3</v>
      </c>
      <c r="O122" s="7">
        <v>666660</v>
      </c>
      <c r="P122" s="7">
        <v>103.1</v>
      </c>
      <c r="Q122" s="7">
        <v>0</v>
      </c>
      <c r="R122" s="7">
        <v>687.33</v>
      </c>
      <c r="S122" s="8">
        <v>6.9999999999999999E-4</v>
      </c>
      <c r="T122" s="8">
        <v>1.6999999999999999E-3</v>
      </c>
      <c r="U122" s="8">
        <v>2.9999999999999997E-4</v>
      </c>
    </row>
    <row r="123" spans="2:21">
      <c r="B123" s="6" t="s">
        <v>308</v>
      </c>
      <c r="C123" s="17">
        <v>1145598</v>
      </c>
      <c r="D123" s="6" t="s">
        <v>120</v>
      </c>
      <c r="E123" s="6"/>
      <c r="F123" s="18">
        <v>1737</v>
      </c>
      <c r="G123" s="6" t="s">
        <v>184</v>
      </c>
      <c r="H123" s="6" t="s">
        <v>192</v>
      </c>
      <c r="I123" s="6" t="s">
        <v>172</v>
      </c>
      <c r="J123" s="6"/>
      <c r="K123" s="17">
        <v>4.62</v>
      </c>
      <c r="L123" s="6" t="s">
        <v>92</v>
      </c>
      <c r="M123" s="26">
        <v>3.3000000000000002E-2</v>
      </c>
      <c r="N123" s="8">
        <v>3.3799999999999997E-2</v>
      </c>
      <c r="O123" s="7">
        <v>2279067</v>
      </c>
      <c r="P123" s="7">
        <v>100.27</v>
      </c>
      <c r="Q123" s="7">
        <v>0</v>
      </c>
      <c r="R123" s="7">
        <v>2285.2199999999998</v>
      </c>
      <c r="S123" s="8">
        <v>3.5999999999999999E-3</v>
      </c>
      <c r="T123" s="8">
        <v>5.4999999999999997E-3</v>
      </c>
      <c r="U123" s="8">
        <v>1.1999999999999999E-3</v>
      </c>
    </row>
    <row r="124" spans="2:21">
      <c r="B124" s="6" t="s">
        <v>309</v>
      </c>
      <c r="C124" s="17">
        <v>7770209</v>
      </c>
      <c r="D124" s="6" t="s">
        <v>120</v>
      </c>
      <c r="E124" s="6"/>
      <c r="F124" s="18">
        <v>520022732</v>
      </c>
      <c r="G124" s="6" t="s">
        <v>210</v>
      </c>
      <c r="H124" s="6" t="s">
        <v>192</v>
      </c>
      <c r="I124" s="6" t="s">
        <v>172</v>
      </c>
      <c r="J124" s="6"/>
      <c r="K124" s="17">
        <v>5.0199999999999996</v>
      </c>
      <c r="L124" s="6" t="s">
        <v>92</v>
      </c>
      <c r="M124" s="26">
        <v>5.0900000000000001E-2</v>
      </c>
      <c r="N124" s="8">
        <v>2.63E-2</v>
      </c>
      <c r="O124" s="7">
        <v>4242687.16</v>
      </c>
      <c r="P124" s="7">
        <v>116.34</v>
      </c>
      <c r="Q124" s="7">
        <v>0</v>
      </c>
      <c r="R124" s="7">
        <v>4935.9399999999996</v>
      </c>
      <c r="S124" s="8">
        <v>3.3999999999999998E-3</v>
      </c>
      <c r="T124" s="8">
        <v>1.1900000000000001E-2</v>
      </c>
      <c r="U124" s="8">
        <v>2.5000000000000001E-3</v>
      </c>
    </row>
    <row r="125" spans="2:21">
      <c r="B125" s="6" t="s">
        <v>310</v>
      </c>
      <c r="C125" s="17">
        <v>3900354</v>
      </c>
      <c r="D125" s="6" t="s">
        <v>120</v>
      </c>
      <c r="E125" s="6"/>
      <c r="F125" s="18">
        <v>520038506</v>
      </c>
      <c r="G125" s="6" t="s">
        <v>184</v>
      </c>
      <c r="H125" s="6" t="s">
        <v>216</v>
      </c>
      <c r="I125" s="6" t="s">
        <v>172</v>
      </c>
      <c r="J125" s="6"/>
      <c r="K125" s="17">
        <v>5.03</v>
      </c>
      <c r="L125" s="6" t="s">
        <v>92</v>
      </c>
      <c r="M125" s="26">
        <v>3.85E-2</v>
      </c>
      <c r="N125" s="8">
        <v>2.93E-2</v>
      </c>
      <c r="O125" s="7">
        <v>1500000</v>
      </c>
      <c r="P125" s="7">
        <v>105.85</v>
      </c>
      <c r="Q125" s="7">
        <v>0</v>
      </c>
      <c r="R125" s="7">
        <v>1587.75</v>
      </c>
      <c r="S125" s="8">
        <v>1.1000000000000001E-3</v>
      </c>
      <c r="T125" s="8">
        <v>3.8E-3</v>
      </c>
      <c r="U125" s="8">
        <v>8.0000000000000004E-4</v>
      </c>
    </row>
    <row r="126" spans="2:21">
      <c r="B126" s="6" t="s">
        <v>311</v>
      </c>
      <c r="C126" s="17">
        <v>1132521</v>
      </c>
      <c r="D126" s="6" t="s">
        <v>120</v>
      </c>
      <c r="E126" s="6"/>
      <c r="F126" s="18">
        <v>513623314</v>
      </c>
      <c r="G126" s="6" t="s">
        <v>184</v>
      </c>
      <c r="H126" s="6" t="s">
        <v>213</v>
      </c>
      <c r="I126" s="6" t="s">
        <v>186</v>
      </c>
      <c r="J126" s="6"/>
      <c r="K126" s="17">
        <v>4.1100000000000003</v>
      </c>
      <c r="L126" s="6" t="s">
        <v>92</v>
      </c>
      <c r="M126" s="26">
        <v>3.5000000000000003E-2</v>
      </c>
      <c r="N126" s="8">
        <v>2.1499999999999998E-2</v>
      </c>
      <c r="O126" s="7">
        <v>266672.86</v>
      </c>
      <c r="P126" s="7">
        <v>105.6</v>
      </c>
      <c r="Q126" s="7">
        <v>21.63</v>
      </c>
      <c r="R126" s="7">
        <v>303.23</v>
      </c>
      <c r="S126" s="8">
        <v>1.8E-3</v>
      </c>
      <c r="T126" s="8">
        <v>6.9999999999999999E-4</v>
      </c>
      <c r="U126" s="8">
        <v>2.0000000000000001E-4</v>
      </c>
    </row>
    <row r="127" spans="2:21">
      <c r="B127" s="6" t="s">
        <v>312</v>
      </c>
      <c r="C127" s="17">
        <v>1137975</v>
      </c>
      <c r="D127" s="6" t="s">
        <v>120</v>
      </c>
      <c r="E127" s="6"/>
      <c r="F127" s="18">
        <v>1744984</v>
      </c>
      <c r="G127" s="6" t="s">
        <v>184</v>
      </c>
      <c r="H127" s="6" t="s">
        <v>213</v>
      </c>
      <c r="I127" s="6" t="s">
        <v>186</v>
      </c>
      <c r="J127" s="6"/>
      <c r="K127" s="17">
        <v>4.55</v>
      </c>
      <c r="L127" s="6" t="s">
        <v>92</v>
      </c>
      <c r="M127" s="26">
        <v>4.3499999999999997E-2</v>
      </c>
      <c r="N127" s="8">
        <v>3.8399999999999997E-2</v>
      </c>
      <c r="O127" s="7">
        <v>9438533</v>
      </c>
      <c r="P127" s="7">
        <v>102.97</v>
      </c>
      <c r="Q127" s="7">
        <v>0</v>
      </c>
      <c r="R127" s="7">
        <v>9718.86</v>
      </c>
      <c r="S127" s="8">
        <v>5.0000000000000001E-3</v>
      </c>
      <c r="T127" s="8">
        <v>2.3300000000000001E-2</v>
      </c>
      <c r="U127" s="8">
        <v>4.8999999999999998E-3</v>
      </c>
    </row>
    <row r="128" spans="2:21">
      <c r="B128" s="6" t="s">
        <v>313</v>
      </c>
      <c r="C128" s="17">
        <v>7670201</v>
      </c>
      <c r="D128" s="6" t="s">
        <v>120</v>
      </c>
      <c r="E128" s="6"/>
      <c r="F128" s="18">
        <v>520017450</v>
      </c>
      <c r="G128" s="6" t="s">
        <v>232</v>
      </c>
      <c r="H128" s="6" t="s">
        <v>213</v>
      </c>
      <c r="I128" s="6" t="s">
        <v>186</v>
      </c>
      <c r="J128" s="6"/>
      <c r="K128" s="17">
        <v>6.1</v>
      </c>
      <c r="L128" s="6" t="s">
        <v>92</v>
      </c>
      <c r="M128" s="26">
        <v>2.2200000000000001E-2</v>
      </c>
      <c r="N128" s="8">
        <v>2.7699999999999999E-2</v>
      </c>
      <c r="O128" s="7">
        <v>700000</v>
      </c>
      <c r="P128" s="7">
        <v>97.69</v>
      </c>
      <c r="Q128" s="7">
        <v>0</v>
      </c>
      <c r="R128" s="7">
        <v>683.83</v>
      </c>
      <c r="S128" s="8">
        <v>2.5999999999999999E-3</v>
      </c>
      <c r="T128" s="8">
        <v>1.6000000000000001E-3</v>
      </c>
      <c r="U128" s="8">
        <v>2.9999999999999997E-4</v>
      </c>
    </row>
    <row r="129" spans="2:21">
      <c r="B129" s="6" t="s">
        <v>314</v>
      </c>
      <c r="C129" s="17">
        <v>1138494</v>
      </c>
      <c r="D129" s="6" t="s">
        <v>120</v>
      </c>
      <c r="E129" s="6"/>
      <c r="F129" s="18">
        <v>520041997</v>
      </c>
      <c r="G129" s="6" t="s">
        <v>315</v>
      </c>
      <c r="H129" s="6" t="s">
        <v>216</v>
      </c>
      <c r="I129" s="6" t="s">
        <v>172</v>
      </c>
      <c r="J129" s="6"/>
      <c r="K129" s="17">
        <v>3.11</v>
      </c>
      <c r="L129" s="6" t="s">
        <v>92</v>
      </c>
      <c r="M129" s="26">
        <v>2.7900000000000001E-2</v>
      </c>
      <c r="N129" s="8">
        <v>2.06E-2</v>
      </c>
      <c r="O129" s="7">
        <v>6260054</v>
      </c>
      <c r="P129" s="7">
        <v>103</v>
      </c>
      <c r="Q129" s="7">
        <v>0</v>
      </c>
      <c r="R129" s="7">
        <v>6447.86</v>
      </c>
      <c r="S129" s="8">
        <v>1.34E-2</v>
      </c>
      <c r="T129" s="8">
        <v>1.55E-2</v>
      </c>
      <c r="U129" s="8">
        <v>3.3E-3</v>
      </c>
    </row>
    <row r="130" spans="2:21">
      <c r="B130" s="6" t="s">
        <v>316</v>
      </c>
      <c r="C130" s="17">
        <v>1136068</v>
      </c>
      <c r="D130" s="6" t="s">
        <v>120</v>
      </c>
      <c r="E130" s="6"/>
      <c r="F130" s="18">
        <v>513754069</v>
      </c>
      <c r="G130" s="6" t="s">
        <v>232</v>
      </c>
      <c r="H130" s="6" t="s">
        <v>213</v>
      </c>
      <c r="I130" s="6" t="s">
        <v>186</v>
      </c>
      <c r="J130" s="6"/>
      <c r="K130" s="17">
        <v>5.42</v>
      </c>
      <c r="L130" s="6" t="s">
        <v>92</v>
      </c>
      <c r="M130" s="26">
        <v>3.9199999999999999E-2</v>
      </c>
      <c r="N130" s="8">
        <v>2.6499999999999999E-2</v>
      </c>
      <c r="O130" s="7">
        <v>2389249.6</v>
      </c>
      <c r="P130" s="7">
        <v>108.81</v>
      </c>
      <c r="Q130" s="7">
        <v>0</v>
      </c>
      <c r="R130" s="7">
        <v>2599.7399999999998</v>
      </c>
      <c r="S130" s="8">
        <v>2.5000000000000001E-3</v>
      </c>
      <c r="T130" s="8">
        <v>6.1999999999999998E-3</v>
      </c>
      <c r="U130" s="8">
        <v>1.2999999999999999E-3</v>
      </c>
    </row>
    <row r="131" spans="2:21">
      <c r="B131" s="6" t="s">
        <v>317</v>
      </c>
      <c r="C131" s="17">
        <v>1132968</v>
      </c>
      <c r="D131" s="6" t="s">
        <v>120</v>
      </c>
      <c r="E131" s="6"/>
      <c r="F131" s="18">
        <v>513754069</v>
      </c>
      <c r="G131" s="6" t="s">
        <v>232</v>
      </c>
      <c r="H131" s="6" t="s">
        <v>216</v>
      </c>
      <c r="I131" s="6" t="s">
        <v>172</v>
      </c>
      <c r="J131" s="6"/>
      <c r="K131" s="17">
        <v>4.18</v>
      </c>
      <c r="L131" s="6" t="s">
        <v>92</v>
      </c>
      <c r="M131" s="26">
        <v>4.1399999999999999E-2</v>
      </c>
      <c r="N131" s="8">
        <v>2.1899999999999999E-2</v>
      </c>
      <c r="O131" s="7">
        <v>209109.18</v>
      </c>
      <c r="P131" s="7">
        <v>108.33</v>
      </c>
      <c r="Q131" s="7">
        <v>4.33</v>
      </c>
      <c r="R131" s="7">
        <v>230.86</v>
      </c>
      <c r="S131" s="8">
        <v>4.0000000000000002E-4</v>
      </c>
      <c r="T131" s="8">
        <v>5.9999999999999995E-4</v>
      </c>
      <c r="U131" s="8">
        <v>1E-4</v>
      </c>
    </row>
    <row r="132" spans="2:21">
      <c r="B132" s="6" t="s">
        <v>318</v>
      </c>
      <c r="C132" s="17">
        <v>1139286</v>
      </c>
      <c r="D132" s="6" t="s">
        <v>120</v>
      </c>
      <c r="E132" s="6"/>
      <c r="F132" s="18">
        <v>513230029</v>
      </c>
      <c r="G132" s="6" t="s">
        <v>232</v>
      </c>
      <c r="H132" s="6" t="s">
        <v>213</v>
      </c>
      <c r="I132" s="6" t="s">
        <v>186</v>
      </c>
      <c r="J132" s="6"/>
      <c r="K132" s="17">
        <v>5.56</v>
      </c>
      <c r="L132" s="6" t="s">
        <v>92</v>
      </c>
      <c r="M132" s="26">
        <v>3.2899999999999999E-2</v>
      </c>
      <c r="N132" s="8">
        <v>2.6100000000000002E-2</v>
      </c>
      <c r="O132" s="7">
        <v>1175000</v>
      </c>
      <c r="P132" s="7">
        <v>103.73</v>
      </c>
      <c r="Q132" s="7">
        <v>38.659999999999997</v>
      </c>
      <c r="R132" s="7">
        <v>1257.48</v>
      </c>
      <c r="S132" s="8">
        <v>1.2999999999999999E-3</v>
      </c>
      <c r="T132" s="8">
        <v>3.0000000000000001E-3</v>
      </c>
      <c r="U132" s="8">
        <v>5.9999999999999995E-4</v>
      </c>
    </row>
    <row r="133" spans="2:21">
      <c r="B133" s="6" t="s">
        <v>319</v>
      </c>
      <c r="C133" s="17">
        <v>1135862</v>
      </c>
      <c r="D133" s="6" t="s">
        <v>120</v>
      </c>
      <c r="E133" s="6"/>
      <c r="F133" s="18">
        <v>513230029</v>
      </c>
      <c r="G133" s="6" t="s">
        <v>232</v>
      </c>
      <c r="H133" s="6" t="s">
        <v>213</v>
      </c>
      <c r="I133" s="6" t="s">
        <v>186</v>
      </c>
      <c r="J133" s="6"/>
      <c r="K133" s="17">
        <v>4.43</v>
      </c>
      <c r="L133" s="6" t="s">
        <v>92</v>
      </c>
      <c r="M133" s="26">
        <v>3.5799999999999998E-2</v>
      </c>
      <c r="N133" s="8">
        <v>2.4199999999999999E-2</v>
      </c>
      <c r="O133" s="7">
        <v>807675</v>
      </c>
      <c r="P133" s="7">
        <v>106.03</v>
      </c>
      <c r="Q133" s="7">
        <v>0</v>
      </c>
      <c r="R133" s="7">
        <v>856.38</v>
      </c>
      <c r="S133" s="8">
        <v>6.9999999999999999E-4</v>
      </c>
      <c r="T133" s="8">
        <v>2.0999999999999999E-3</v>
      </c>
      <c r="U133" s="8">
        <v>4.0000000000000002E-4</v>
      </c>
    </row>
    <row r="134" spans="2:21">
      <c r="B134" s="6" t="s">
        <v>320</v>
      </c>
      <c r="C134" s="17">
        <v>1135920</v>
      </c>
      <c r="D134" s="6" t="s">
        <v>120</v>
      </c>
      <c r="E134" s="6"/>
      <c r="F134" s="18">
        <v>513937714</v>
      </c>
      <c r="G134" s="6" t="s">
        <v>232</v>
      </c>
      <c r="H134" s="6" t="s">
        <v>213</v>
      </c>
      <c r="I134" s="6" t="s">
        <v>186</v>
      </c>
      <c r="J134" s="6"/>
      <c r="K134" s="17">
        <v>5.42</v>
      </c>
      <c r="L134" s="6" t="s">
        <v>92</v>
      </c>
      <c r="M134" s="26">
        <v>4.1000000000000002E-2</v>
      </c>
      <c r="N134" s="8">
        <v>2.4199999999999999E-2</v>
      </c>
      <c r="O134" s="7">
        <v>1225217</v>
      </c>
      <c r="P134" s="7">
        <v>109.4</v>
      </c>
      <c r="Q134" s="7">
        <v>25.12</v>
      </c>
      <c r="R134" s="7">
        <v>1365.5</v>
      </c>
      <c r="S134" s="8">
        <v>4.1000000000000003E-3</v>
      </c>
      <c r="T134" s="8">
        <v>3.3E-3</v>
      </c>
      <c r="U134" s="8">
        <v>6.9999999999999999E-4</v>
      </c>
    </row>
    <row r="135" spans="2:21">
      <c r="B135" s="6" t="s">
        <v>321</v>
      </c>
      <c r="C135" s="17">
        <v>1114073</v>
      </c>
      <c r="D135" s="6" t="s">
        <v>120</v>
      </c>
      <c r="E135" s="6"/>
      <c r="F135" s="18">
        <v>510216054</v>
      </c>
      <c r="G135" s="6" t="s">
        <v>203</v>
      </c>
      <c r="H135" s="6" t="s">
        <v>216</v>
      </c>
      <c r="I135" s="6" t="s">
        <v>172</v>
      </c>
      <c r="J135" s="6"/>
      <c r="K135" s="17">
        <v>0.9</v>
      </c>
      <c r="L135" s="6" t="s">
        <v>92</v>
      </c>
      <c r="M135" s="26">
        <v>2.2748999999999998E-2</v>
      </c>
      <c r="N135" s="8">
        <v>8.0999999999999996E-3</v>
      </c>
      <c r="O135" s="7">
        <v>2460000</v>
      </c>
      <c r="P135" s="7">
        <v>101.35</v>
      </c>
      <c r="Q135" s="7">
        <v>14.15</v>
      </c>
      <c r="R135" s="7">
        <v>2507.36</v>
      </c>
      <c r="S135" s="8">
        <v>8.0000000000000004E-4</v>
      </c>
      <c r="T135" s="8">
        <v>6.0000000000000001E-3</v>
      </c>
      <c r="U135" s="8">
        <v>1.2999999999999999E-3</v>
      </c>
    </row>
    <row r="136" spans="2:21">
      <c r="B136" s="6" t="s">
        <v>322</v>
      </c>
      <c r="C136" s="17">
        <v>1132505</v>
      </c>
      <c r="D136" s="6" t="s">
        <v>120</v>
      </c>
      <c r="E136" s="6"/>
      <c r="F136" s="18">
        <v>510216054</v>
      </c>
      <c r="G136" s="6" t="s">
        <v>203</v>
      </c>
      <c r="H136" s="6" t="s">
        <v>216</v>
      </c>
      <c r="I136" s="6" t="s">
        <v>172</v>
      </c>
      <c r="J136" s="6"/>
      <c r="K136" s="17">
        <v>5.63</v>
      </c>
      <c r="L136" s="6" t="s">
        <v>92</v>
      </c>
      <c r="M136" s="26">
        <v>1.7644E-2</v>
      </c>
      <c r="N136" s="8">
        <v>1.43E-2</v>
      </c>
      <c r="O136" s="7">
        <v>500010</v>
      </c>
      <c r="P136" s="7">
        <v>102.1</v>
      </c>
      <c r="Q136" s="7">
        <v>0</v>
      </c>
      <c r="R136" s="7">
        <v>510.51</v>
      </c>
      <c r="S136" s="8">
        <v>2.9999999999999997E-4</v>
      </c>
      <c r="T136" s="8">
        <v>1.1999999999999999E-3</v>
      </c>
      <c r="U136" s="8">
        <v>2.9999999999999997E-4</v>
      </c>
    </row>
    <row r="137" spans="2:21">
      <c r="B137" s="6" t="s">
        <v>323</v>
      </c>
      <c r="C137" s="17">
        <v>1139815</v>
      </c>
      <c r="D137" s="6" t="s">
        <v>120</v>
      </c>
      <c r="E137" s="6"/>
      <c r="F137" s="18">
        <v>514290345</v>
      </c>
      <c r="G137" s="6" t="s">
        <v>232</v>
      </c>
      <c r="H137" s="6" t="s">
        <v>213</v>
      </c>
      <c r="I137" s="6" t="s">
        <v>186</v>
      </c>
      <c r="J137" s="6"/>
      <c r="K137" s="17">
        <v>6.25</v>
      </c>
      <c r="L137" s="6" t="s">
        <v>92</v>
      </c>
      <c r="M137" s="26">
        <v>3.61E-2</v>
      </c>
      <c r="N137" s="8">
        <v>2.8400000000000002E-2</v>
      </c>
      <c r="O137" s="7">
        <v>1629000</v>
      </c>
      <c r="P137" s="7">
        <v>106.5</v>
      </c>
      <c r="Q137" s="7">
        <v>0</v>
      </c>
      <c r="R137" s="7">
        <v>1734.88</v>
      </c>
      <c r="S137" s="8">
        <v>2.0999999999999999E-3</v>
      </c>
      <c r="T137" s="8">
        <v>4.1999999999999997E-3</v>
      </c>
      <c r="U137" s="8">
        <v>8.9999999999999998E-4</v>
      </c>
    </row>
    <row r="138" spans="2:21">
      <c r="B138" s="6" t="s">
        <v>324</v>
      </c>
      <c r="C138" s="17">
        <v>1136464</v>
      </c>
      <c r="D138" s="6" t="s">
        <v>120</v>
      </c>
      <c r="E138" s="6"/>
      <c r="F138" s="18">
        <v>514065283</v>
      </c>
      <c r="G138" s="6" t="s">
        <v>210</v>
      </c>
      <c r="H138" s="6" t="s">
        <v>213</v>
      </c>
      <c r="I138" s="6" t="s">
        <v>186</v>
      </c>
      <c r="J138" s="6"/>
      <c r="K138" s="17">
        <v>3.89</v>
      </c>
      <c r="L138" s="6" t="s">
        <v>92</v>
      </c>
      <c r="M138" s="26">
        <v>2.75E-2</v>
      </c>
      <c r="N138" s="8">
        <v>2.5000000000000001E-2</v>
      </c>
      <c r="O138" s="7">
        <v>4483400.4800000004</v>
      </c>
      <c r="P138" s="7">
        <v>101.9</v>
      </c>
      <c r="Q138" s="7">
        <v>0</v>
      </c>
      <c r="R138" s="7">
        <v>4568.59</v>
      </c>
      <c r="S138" s="8">
        <v>9.1999999999999998E-3</v>
      </c>
      <c r="T138" s="8">
        <v>1.0999999999999999E-2</v>
      </c>
      <c r="U138" s="8">
        <v>2.3E-3</v>
      </c>
    </row>
    <row r="139" spans="2:21">
      <c r="B139" s="6" t="s">
        <v>325</v>
      </c>
      <c r="C139" s="17">
        <v>7390149</v>
      </c>
      <c r="D139" s="6" t="s">
        <v>120</v>
      </c>
      <c r="E139" s="6"/>
      <c r="F139" s="18">
        <v>520028911</v>
      </c>
      <c r="G139" s="6" t="s">
        <v>266</v>
      </c>
      <c r="H139" s="6" t="s">
        <v>249</v>
      </c>
      <c r="I139" s="6" t="s">
        <v>186</v>
      </c>
      <c r="J139" s="6"/>
      <c r="K139" s="17">
        <v>4.18</v>
      </c>
      <c r="L139" s="6" t="s">
        <v>92</v>
      </c>
      <c r="M139" s="26">
        <v>3.7499999999999999E-2</v>
      </c>
      <c r="N139" s="8">
        <v>2.3199999999999998E-2</v>
      </c>
      <c r="O139" s="7">
        <v>1933655.25</v>
      </c>
      <c r="P139" s="7">
        <v>106.03</v>
      </c>
      <c r="Q139" s="7">
        <v>282.49</v>
      </c>
      <c r="R139" s="7">
        <v>2332.75</v>
      </c>
      <c r="S139" s="8">
        <v>3.7000000000000002E-3</v>
      </c>
      <c r="T139" s="8">
        <v>5.5999999999999999E-3</v>
      </c>
      <c r="U139" s="8">
        <v>1.1999999999999999E-3</v>
      </c>
    </row>
    <row r="140" spans="2:21">
      <c r="B140" s="6" t="s">
        <v>326</v>
      </c>
      <c r="C140" s="17">
        <v>1136936</v>
      </c>
      <c r="D140" s="6" t="s">
        <v>120</v>
      </c>
      <c r="E140" s="6"/>
      <c r="F140" s="18">
        <v>511399388</v>
      </c>
      <c r="G140" s="6" t="s">
        <v>184</v>
      </c>
      <c r="H140" s="6" t="s">
        <v>249</v>
      </c>
      <c r="I140" s="6" t="s">
        <v>186</v>
      </c>
      <c r="J140" s="6"/>
      <c r="K140" s="17">
        <v>2.42</v>
      </c>
      <c r="L140" s="6" t="s">
        <v>92</v>
      </c>
      <c r="M140" s="26">
        <v>3.4500000000000003E-2</v>
      </c>
      <c r="N140" s="8">
        <v>2.1999999999999999E-2</v>
      </c>
      <c r="O140" s="7">
        <v>635000</v>
      </c>
      <c r="P140" s="7">
        <v>103</v>
      </c>
      <c r="Q140" s="7">
        <v>10.95</v>
      </c>
      <c r="R140" s="7">
        <v>665</v>
      </c>
      <c r="S140" s="8">
        <v>2.8E-3</v>
      </c>
      <c r="T140" s="8">
        <v>1.6000000000000001E-3</v>
      </c>
      <c r="U140" s="8">
        <v>2.9999999999999997E-4</v>
      </c>
    </row>
    <row r="141" spans="2:21">
      <c r="B141" s="6" t="s">
        <v>327</v>
      </c>
      <c r="C141" s="17">
        <v>1119098</v>
      </c>
      <c r="D141" s="6" t="s">
        <v>120</v>
      </c>
      <c r="E141" s="6"/>
      <c r="F141" s="18">
        <v>511134298</v>
      </c>
      <c r="G141" s="6" t="s">
        <v>184</v>
      </c>
      <c r="H141" s="6" t="s">
        <v>252</v>
      </c>
      <c r="I141" s="6" t="s">
        <v>172</v>
      </c>
      <c r="J141" s="6"/>
      <c r="K141" s="17">
        <v>0.43</v>
      </c>
      <c r="L141" s="6" t="s">
        <v>92</v>
      </c>
      <c r="M141" s="26">
        <v>3.6799999999999999E-2</v>
      </c>
      <c r="N141" s="8">
        <v>1.2500000000000001E-2</v>
      </c>
      <c r="O141" s="7">
        <v>239125.6</v>
      </c>
      <c r="P141" s="7">
        <v>101.3</v>
      </c>
      <c r="Q141" s="7">
        <v>0</v>
      </c>
      <c r="R141" s="7">
        <v>242.23</v>
      </c>
      <c r="S141" s="8">
        <v>1.01E-2</v>
      </c>
      <c r="T141" s="8">
        <v>5.9999999999999995E-4</v>
      </c>
      <c r="U141" s="8">
        <v>1E-4</v>
      </c>
    </row>
    <row r="142" spans="2:21">
      <c r="B142" s="6" t="s">
        <v>328</v>
      </c>
      <c r="C142" s="17">
        <v>2260420</v>
      </c>
      <c r="D142" s="6" t="s">
        <v>120</v>
      </c>
      <c r="E142" s="6"/>
      <c r="F142" s="18">
        <v>520024126</v>
      </c>
      <c r="G142" s="6" t="s">
        <v>184</v>
      </c>
      <c r="H142" s="6" t="s">
        <v>252</v>
      </c>
      <c r="I142" s="6" t="s">
        <v>172</v>
      </c>
      <c r="J142" s="6"/>
      <c r="K142" s="17">
        <v>3.01</v>
      </c>
      <c r="L142" s="6" t="s">
        <v>92</v>
      </c>
      <c r="M142" s="26">
        <v>6.2399999999999997E-2</v>
      </c>
      <c r="N142" s="8">
        <v>2.2100000000000002E-2</v>
      </c>
      <c r="O142" s="7">
        <v>996983.43</v>
      </c>
      <c r="P142" s="7">
        <v>112.35</v>
      </c>
      <c r="Q142" s="7">
        <v>0</v>
      </c>
      <c r="R142" s="7">
        <v>1120.1099999999999</v>
      </c>
      <c r="S142" s="8">
        <v>5.4000000000000003E-3</v>
      </c>
      <c r="T142" s="8">
        <v>2.7000000000000001E-3</v>
      </c>
      <c r="U142" s="8">
        <v>5.9999999999999995E-4</v>
      </c>
    </row>
    <row r="143" spans="2:21">
      <c r="B143" s="6" t="s">
        <v>329</v>
      </c>
      <c r="C143" s="17">
        <v>1143015</v>
      </c>
      <c r="D143" s="6" t="s">
        <v>120</v>
      </c>
      <c r="E143" s="6"/>
      <c r="F143" s="18">
        <v>1858676</v>
      </c>
      <c r="G143" s="6" t="s">
        <v>184</v>
      </c>
      <c r="H143" s="6" t="s">
        <v>249</v>
      </c>
      <c r="I143" s="6" t="s">
        <v>186</v>
      </c>
      <c r="J143" s="6"/>
      <c r="K143" s="17">
        <v>4.5</v>
      </c>
      <c r="L143" s="6" t="s">
        <v>92</v>
      </c>
      <c r="M143" s="26">
        <v>3.0499999999999999E-2</v>
      </c>
      <c r="N143" s="8">
        <v>4.8599999999999997E-2</v>
      </c>
      <c r="O143" s="7">
        <v>3471878</v>
      </c>
      <c r="P143" s="7">
        <v>92.49</v>
      </c>
      <c r="Q143" s="7">
        <v>47.29</v>
      </c>
      <c r="R143" s="7">
        <v>3258.43</v>
      </c>
      <c r="S143" s="8">
        <v>6.1000000000000004E-3</v>
      </c>
      <c r="T143" s="8">
        <v>7.7999999999999996E-3</v>
      </c>
      <c r="U143" s="8">
        <v>1.6999999999999999E-3</v>
      </c>
    </row>
    <row r="144" spans="2:21">
      <c r="B144" s="6" t="s">
        <v>330</v>
      </c>
      <c r="C144" s="17">
        <v>1135656</v>
      </c>
      <c r="D144" s="6" t="s">
        <v>120</v>
      </c>
      <c r="E144" s="6"/>
      <c r="F144" s="18">
        <v>1858676</v>
      </c>
      <c r="G144" s="6" t="s">
        <v>184</v>
      </c>
      <c r="H144" s="6" t="s">
        <v>249</v>
      </c>
      <c r="I144" s="6" t="s">
        <v>186</v>
      </c>
      <c r="J144" s="6"/>
      <c r="K144" s="17">
        <v>2.54</v>
      </c>
      <c r="L144" s="6" t="s">
        <v>92</v>
      </c>
      <c r="M144" s="26">
        <v>4.4499999999999998E-2</v>
      </c>
      <c r="N144" s="8">
        <v>3.6799999999999999E-2</v>
      </c>
      <c r="O144" s="7">
        <v>5546782.7999999998</v>
      </c>
      <c r="P144" s="7">
        <v>101.99</v>
      </c>
      <c r="Q144" s="7">
        <v>753.44</v>
      </c>
      <c r="R144" s="7">
        <v>6410.6</v>
      </c>
      <c r="S144" s="8">
        <v>4.4000000000000003E-3</v>
      </c>
      <c r="T144" s="8">
        <v>1.54E-2</v>
      </c>
      <c r="U144" s="8">
        <v>3.2000000000000002E-3</v>
      </c>
    </row>
    <row r="145" spans="2:21">
      <c r="B145" s="6" t="s">
        <v>331</v>
      </c>
      <c r="C145" s="17">
        <v>6320105</v>
      </c>
      <c r="D145" s="6" t="s">
        <v>120</v>
      </c>
      <c r="E145" s="6"/>
      <c r="F145" s="18">
        <v>520018383</v>
      </c>
      <c r="G145" s="6" t="s">
        <v>254</v>
      </c>
      <c r="H145" s="6" t="s">
        <v>252</v>
      </c>
      <c r="I145" s="6" t="s">
        <v>172</v>
      </c>
      <c r="J145" s="6"/>
      <c r="K145" s="17">
        <v>3.88</v>
      </c>
      <c r="L145" s="6" t="s">
        <v>92</v>
      </c>
      <c r="M145" s="26">
        <v>5.8900000000000001E-2</v>
      </c>
      <c r="N145" s="8">
        <v>2.5499999999999998E-2</v>
      </c>
      <c r="O145" s="7">
        <v>850017</v>
      </c>
      <c r="P145" s="7">
        <v>113.33</v>
      </c>
      <c r="Q145" s="7">
        <v>25.03</v>
      </c>
      <c r="R145" s="7">
        <v>988.36</v>
      </c>
      <c r="S145" s="8">
        <v>1.6999999999999999E-3</v>
      </c>
      <c r="T145" s="8">
        <v>2.3999999999999998E-3</v>
      </c>
      <c r="U145" s="8">
        <v>5.0000000000000001E-4</v>
      </c>
    </row>
    <row r="146" spans="2:21">
      <c r="B146" s="6" t="s">
        <v>332</v>
      </c>
      <c r="C146" s="17">
        <v>6990212</v>
      </c>
      <c r="D146" s="6" t="s">
        <v>120</v>
      </c>
      <c r="E146" s="6"/>
      <c r="F146" s="18">
        <v>520025438</v>
      </c>
      <c r="G146" s="6" t="s">
        <v>184</v>
      </c>
      <c r="H146" s="6" t="s">
        <v>249</v>
      </c>
      <c r="I146" s="6" t="s">
        <v>186</v>
      </c>
      <c r="J146" s="6"/>
      <c r="K146" s="17">
        <v>6.14</v>
      </c>
      <c r="L146" s="6" t="s">
        <v>92</v>
      </c>
      <c r="M146" s="26">
        <v>3.95E-2</v>
      </c>
      <c r="N146" s="8">
        <v>3.7600000000000001E-2</v>
      </c>
      <c r="O146" s="7">
        <v>2657760</v>
      </c>
      <c r="P146" s="7">
        <v>101.36</v>
      </c>
      <c r="Q146" s="7">
        <v>568.73</v>
      </c>
      <c r="R146" s="7">
        <v>3262.63</v>
      </c>
      <c r="S146" s="8">
        <v>2.3E-3</v>
      </c>
      <c r="T146" s="8">
        <v>7.7999999999999996E-3</v>
      </c>
      <c r="U146" s="8">
        <v>1.6999999999999999E-3</v>
      </c>
    </row>
    <row r="147" spans="2:21">
      <c r="B147" s="6" t="s">
        <v>333</v>
      </c>
      <c r="C147" s="17">
        <v>6990196</v>
      </c>
      <c r="D147" s="6" t="s">
        <v>120</v>
      </c>
      <c r="E147" s="6"/>
      <c r="F147" s="18">
        <v>520025438</v>
      </c>
      <c r="G147" s="6" t="s">
        <v>184</v>
      </c>
      <c r="H147" s="6" t="s">
        <v>249</v>
      </c>
      <c r="I147" s="6" t="s">
        <v>186</v>
      </c>
      <c r="J147" s="6"/>
      <c r="K147" s="17">
        <v>3.64</v>
      </c>
      <c r="L147" s="6" t="s">
        <v>92</v>
      </c>
      <c r="M147" s="26">
        <v>7.0499999999999993E-2</v>
      </c>
      <c r="N147" s="8">
        <v>2.5999999999999999E-2</v>
      </c>
      <c r="O147" s="7">
        <v>1208889.04</v>
      </c>
      <c r="P147" s="7">
        <v>116.57</v>
      </c>
      <c r="Q147" s="7">
        <v>42.61</v>
      </c>
      <c r="R147" s="7">
        <v>1451.82</v>
      </c>
      <c r="S147" s="8">
        <v>2.3E-3</v>
      </c>
      <c r="T147" s="8">
        <v>3.5000000000000001E-3</v>
      </c>
      <c r="U147" s="8">
        <v>6.9999999999999999E-4</v>
      </c>
    </row>
    <row r="148" spans="2:21">
      <c r="B148" s="6" t="s">
        <v>334</v>
      </c>
      <c r="C148" s="17">
        <v>1145432</v>
      </c>
      <c r="D148" s="6" t="s">
        <v>120</v>
      </c>
      <c r="E148" s="6"/>
      <c r="F148" s="18">
        <v>1654</v>
      </c>
      <c r="G148" s="6" t="s">
        <v>184</v>
      </c>
      <c r="H148" s="6" t="s">
        <v>252</v>
      </c>
      <c r="I148" s="6" t="s">
        <v>172</v>
      </c>
      <c r="J148" s="6"/>
      <c r="K148" s="17">
        <v>3.19</v>
      </c>
      <c r="L148" s="6" t="s">
        <v>92</v>
      </c>
      <c r="M148" s="26">
        <v>4.9500000000000002E-2</v>
      </c>
      <c r="N148" s="8">
        <v>4.65E-2</v>
      </c>
      <c r="O148" s="7">
        <v>627581</v>
      </c>
      <c r="P148" s="7">
        <v>101.99</v>
      </c>
      <c r="Q148" s="7">
        <v>0</v>
      </c>
      <c r="R148" s="7">
        <v>640.07000000000005</v>
      </c>
      <c r="S148" s="8">
        <v>2.5999999999999999E-3</v>
      </c>
      <c r="T148" s="8">
        <v>1.5E-3</v>
      </c>
      <c r="U148" s="8">
        <v>2.9999999999999997E-4</v>
      </c>
    </row>
    <row r="149" spans="2:21">
      <c r="B149" s="6" t="s">
        <v>335</v>
      </c>
      <c r="C149" s="17">
        <v>1143080</v>
      </c>
      <c r="D149" s="6" t="s">
        <v>120</v>
      </c>
      <c r="E149" s="6"/>
      <c r="F149" s="18">
        <v>511930125</v>
      </c>
      <c r="G149" s="6" t="s">
        <v>146</v>
      </c>
      <c r="H149" s="6" t="s">
        <v>252</v>
      </c>
      <c r="I149" s="6" t="s">
        <v>172</v>
      </c>
      <c r="J149" s="6"/>
      <c r="K149" s="17">
        <v>7.2</v>
      </c>
      <c r="L149" s="6" t="s">
        <v>92</v>
      </c>
      <c r="M149" s="36"/>
      <c r="N149" s="8">
        <v>7.1999999999999998E-3</v>
      </c>
      <c r="O149" s="7">
        <v>1235000</v>
      </c>
      <c r="P149" s="7">
        <v>94.95</v>
      </c>
      <c r="Q149" s="7">
        <v>0</v>
      </c>
      <c r="R149" s="7">
        <v>1172.6300000000001</v>
      </c>
      <c r="S149" s="8">
        <v>3.0999999999999999E-3</v>
      </c>
      <c r="T149" s="8">
        <v>2.8E-3</v>
      </c>
      <c r="U149" s="8">
        <v>5.9999999999999995E-4</v>
      </c>
    </row>
    <row r="150" spans="2:21">
      <c r="B150" s="6" t="s">
        <v>336</v>
      </c>
      <c r="C150" s="17">
        <v>1132836</v>
      </c>
      <c r="D150" s="6" t="s">
        <v>120</v>
      </c>
      <c r="E150" s="6"/>
      <c r="F150" s="18">
        <v>511930125</v>
      </c>
      <c r="G150" s="6" t="s">
        <v>197</v>
      </c>
      <c r="H150" s="6" t="s">
        <v>252</v>
      </c>
      <c r="I150" s="6" t="s">
        <v>172</v>
      </c>
      <c r="J150" s="6"/>
      <c r="K150" s="17">
        <v>3.93</v>
      </c>
      <c r="L150" s="6" t="s">
        <v>92</v>
      </c>
      <c r="M150" s="26">
        <v>4.1399999999999999E-2</v>
      </c>
      <c r="N150" s="8">
        <v>2.6200000000000001E-2</v>
      </c>
      <c r="O150" s="7">
        <v>4597866</v>
      </c>
      <c r="P150" s="7">
        <v>105.99</v>
      </c>
      <c r="Q150" s="7">
        <v>616.62</v>
      </c>
      <c r="R150" s="7">
        <v>5489.9</v>
      </c>
      <c r="S150" s="8">
        <v>6.4000000000000003E-3</v>
      </c>
      <c r="T150" s="8">
        <v>1.32E-2</v>
      </c>
      <c r="U150" s="8">
        <v>2.8E-3</v>
      </c>
    </row>
    <row r="151" spans="2:21">
      <c r="B151" s="6" t="s">
        <v>337</v>
      </c>
      <c r="C151" s="17">
        <v>1126002</v>
      </c>
      <c r="D151" s="6" t="s">
        <v>120</v>
      </c>
      <c r="E151" s="6"/>
      <c r="F151" s="18">
        <v>511930125</v>
      </c>
      <c r="G151" s="6" t="s">
        <v>197</v>
      </c>
      <c r="H151" s="6" t="s">
        <v>252</v>
      </c>
      <c r="I151" s="6" t="s">
        <v>172</v>
      </c>
      <c r="J151" s="6"/>
      <c r="K151" s="17">
        <v>0.52</v>
      </c>
      <c r="L151" s="6" t="s">
        <v>92</v>
      </c>
      <c r="M151" s="26">
        <v>6.9900000000000004E-2</v>
      </c>
      <c r="N151" s="8">
        <v>1.2E-2</v>
      </c>
      <c r="O151" s="7">
        <v>598298.4</v>
      </c>
      <c r="P151" s="7">
        <v>102.85</v>
      </c>
      <c r="Q151" s="7">
        <v>20.91</v>
      </c>
      <c r="R151" s="7">
        <v>636.26</v>
      </c>
      <c r="S151" s="8">
        <v>7.0000000000000001E-3</v>
      </c>
      <c r="T151" s="8">
        <v>1.5E-3</v>
      </c>
      <c r="U151" s="8">
        <v>2.9999999999999997E-4</v>
      </c>
    </row>
    <row r="152" spans="2:21">
      <c r="B152" s="6" t="s">
        <v>338</v>
      </c>
      <c r="C152" s="17">
        <v>1139252</v>
      </c>
      <c r="D152" s="6" t="s">
        <v>120</v>
      </c>
      <c r="E152" s="6"/>
      <c r="F152" s="18">
        <v>511930125</v>
      </c>
      <c r="G152" s="6" t="s">
        <v>197</v>
      </c>
      <c r="H152" s="6" t="s">
        <v>252</v>
      </c>
      <c r="I152" s="6" t="s">
        <v>172</v>
      </c>
      <c r="J152" s="6"/>
      <c r="K152" s="17">
        <v>4.95</v>
      </c>
      <c r="L152" s="6" t="s">
        <v>92</v>
      </c>
      <c r="M152" s="26">
        <v>3.5499999999999997E-2</v>
      </c>
      <c r="N152" s="8">
        <v>3.1099999999999999E-2</v>
      </c>
      <c r="O152" s="7">
        <v>285000</v>
      </c>
      <c r="P152" s="7">
        <v>104.03</v>
      </c>
      <c r="Q152" s="7">
        <v>0</v>
      </c>
      <c r="R152" s="7">
        <v>296.49</v>
      </c>
      <c r="S152" s="8">
        <v>8.9999999999999998E-4</v>
      </c>
      <c r="T152" s="8">
        <v>6.9999999999999999E-4</v>
      </c>
      <c r="U152" s="8">
        <v>2.0000000000000001E-4</v>
      </c>
    </row>
    <row r="153" spans="2:21">
      <c r="B153" s="6" t="s">
        <v>339</v>
      </c>
      <c r="C153" s="17">
        <v>1118835</v>
      </c>
      <c r="D153" s="6" t="s">
        <v>120</v>
      </c>
      <c r="E153" s="6"/>
      <c r="F153" s="18">
        <v>520044314</v>
      </c>
      <c r="G153" s="6" t="s">
        <v>197</v>
      </c>
      <c r="H153" s="6" t="s">
        <v>252</v>
      </c>
      <c r="I153" s="6" t="s">
        <v>172</v>
      </c>
      <c r="J153" s="6"/>
      <c r="K153" s="17">
        <v>1.98</v>
      </c>
      <c r="L153" s="6" t="s">
        <v>92</v>
      </c>
      <c r="M153" s="26">
        <v>1.328E-2</v>
      </c>
      <c r="N153" s="8">
        <v>8.8000000000000005E-3</v>
      </c>
      <c r="O153" s="7">
        <v>621347.19999999995</v>
      </c>
      <c r="P153" s="7">
        <v>100.89</v>
      </c>
      <c r="Q153" s="7">
        <v>2.06</v>
      </c>
      <c r="R153" s="7">
        <v>628.94000000000005</v>
      </c>
      <c r="S153" s="8">
        <v>1.4E-3</v>
      </c>
      <c r="T153" s="8">
        <v>1.5E-3</v>
      </c>
      <c r="U153" s="8">
        <v>2.9999999999999997E-4</v>
      </c>
    </row>
    <row r="154" spans="2:21">
      <c r="B154" s="6" t="s">
        <v>340</v>
      </c>
      <c r="C154" s="17">
        <v>1137512</v>
      </c>
      <c r="D154" s="6" t="s">
        <v>120</v>
      </c>
      <c r="E154" s="6"/>
      <c r="F154" s="18">
        <v>515328250</v>
      </c>
      <c r="G154" s="6" t="s">
        <v>184</v>
      </c>
      <c r="H154" s="6" t="s">
        <v>249</v>
      </c>
      <c r="I154" s="6" t="s">
        <v>186</v>
      </c>
      <c r="J154" s="6"/>
      <c r="K154" s="17">
        <v>3.39</v>
      </c>
      <c r="L154" s="6" t="s">
        <v>92</v>
      </c>
      <c r="M154" s="26">
        <v>3.5000000000000003E-2</v>
      </c>
      <c r="N154" s="8">
        <v>2.2499999999999999E-2</v>
      </c>
      <c r="O154" s="7">
        <v>1765313.6</v>
      </c>
      <c r="P154" s="7">
        <v>105.61</v>
      </c>
      <c r="Q154" s="7">
        <v>0</v>
      </c>
      <c r="R154" s="7">
        <v>1864.35</v>
      </c>
      <c r="S154" s="8">
        <v>4.1999999999999997E-3</v>
      </c>
      <c r="T154" s="8">
        <v>4.4999999999999997E-3</v>
      </c>
      <c r="U154" s="8">
        <v>8.9999999999999998E-4</v>
      </c>
    </row>
    <row r="155" spans="2:21">
      <c r="B155" s="6" t="s">
        <v>341</v>
      </c>
      <c r="C155" s="17">
        <v>1150812</v>
      </c>
      <c r="D155" s="6" t="s">
        <v>120</v>
      </c>
      <c r="E155" s="6"/>
      <c r="F155" s="18">
        <v>510678816</v>
      </c>
      <c r="G155" s="6" t="s">
        <v>342</v>
      </c>
      <c r="H155" s="6" t="s">
        <v>249</v>
      </c>
      <c r="I155" s="6" t="s">
        <v>186</v>
      </c>
      <c r="J155" s="6"/>
      <c r="K155" s="17">
        <v>5.03</v>
      </c>
      <c r="L155" s="6" t="s">
        <v>92</v>
      </c>
      <c r="M155" s="26">
        <v>3.2500000000000001E-2</v>
      </c>
      <c r="N155" s="8">
        <v>3.4799999999999998E-2</v>
      </c>
      <c r="O155" s="7">
        <v>663000</v>
      </c>
      <c r="P155" s="7">
        <v>99.05</v>
      </c>
      <c r="Q155" s="7">
        <v>0</v>
      </c>
      <c r="R155" s="7">
        <v>656.7</v>
      </c>
      <c r="S155" s="8">
        <v>2.5999999999999999E-3</v>
      </c>
      <c r="T155" s="8">
        <v>1.6000000000000001E-3</v>
      </c>
      <c r="U155" s="8">
        <v>2.9999999999999997E-4</v>
      </c>
    </row>
    <row r="156" spans="2:21">
      <c r="B156" s="6" t="s">
        <v>343</v>
      </c>
      <c r="C156" s="17">
        <v>1139591</v>
      </c>
      <c r="D156" s="6" t="s">
        <v>120</v>
      </c>
      <c r="E156" s="6"/>
      <c r="F156" s="18">
        <v>514065283</v>
      </c>
      <c r="G156" s="6" t="s">
        <v>210</v>
      </c>
      <c r="H156" s="6" t="s">
        <v>249</v>
      </c>
      <c r="I156" s="6" t="s">
        <v>186</v>
      </c>
      <c r="J156" s="6"/>
      <c r="K156" s="17">
        <v>2.93</v>
      </c>
      <c r="L156" s="6" t="s">
        <v>92</v>
      </c>
      <c r="M156" s="26">
        <v>2.4E-2</v>
      </c>
      <c r="N156" s="8">
        <v>2.1000000000000001E-2</v>
      </c>
      <c r="O156" s="7">
        <v>2015767.84</v>
      </c>
      <c r="P156" s="7">
        <v>101.09</v>
      </c>
      <c r="Q156" s="7">
        <v>0</v>
      </c>
      <c r="R156" s="7">
        <v>2037.74</v>
      </c>
      <c r="S156" s="8">
        <v>5.4000000000000003E-3</v>
      </c>
      <c r="T156" s="8">
        <v>4.8999999999999998E-3</v>
      </c>
      <c r="U156" s="8">
        <v>1E-3</v>
      </c>
    </row>
    <row r="157" spans="2:21">
      <c r="B157" s="6" t="s">
        <v>344</v>
      </c>
      <c r="C157" s="17">
        <v>1136134</v>
      </c>
      <c r="D157" s="6" t="s">
        <v>120</v>
      </c>
      <c r="E157" s="6"/>
      <c r="F157" s="18">
        <v>514892801</v>
      </c>
      <c r="G157" s="6" t="s">
        <v>345</v>
      </c>
      <c r="H157" s="6" t="s">
        <v>252</v>
      </c>
      <c r="I157" s="6" t="s">
        <v>172</v>
      </c>
      <c r="J157" s="6"/>
      <c r="K157" s="17">
        <v>3.52</v>
      </c>
      <c r="L157" s="6" t="s">
        <v>92</v>
      </c>
      <c r="M157" s="26">
        <v>3.3500000000000002E-2</v>
      </c>
      <c r="N157" s="8">
        <v>2.24E-2</v>
      </c>
      <c r="O157" s="7">
        <v>1333333.33</v>
      </c>
      <c r="P157" s="7">
        <v>104.76</v>
      </c>
      <c r="Q157" s="7">
        <v>0</v>
      </c>
      <c r="R157" s="7">
        <v>1396.8</v>
      </c>
      <c r="S157" s="8">
        <v>2.3999999999999998E-3</v>
      </c>
      <c r="T157" s="8">
        <v>3.3999999999999998E-3</v>
      </c>
      <c r="U157" s="8">
        <v>6.9999999999999999E-4</v>
      </c>
    </row>
    <row r="158" spans="2:21">
      <c r="B158" s="6" t="s">
        <v>346</v>
      </c>
      <c r="C158" s="17">
        <v>1126317</v>
      </c>
      <c r="D158" s="6" t="s">
        <v>120</v>
      </c>
      <c r="E158" s="6"/>
      <c r="F158" s="18">
        <v>510119068</v>
      </c>
      <c r="G158" s="6" t="s">
        <v>254</v>
      </c>
      <c r="H158" s="6" t="s">
        <v>263</v>
      </c>
      <c r="I158" s="6" t="s">
        <v>172</v>
      </c>
      <c r="J158" s="6"/>
      <c r="K158" s="17">
        <v>0.51</v>
      </c>
      <c r="L158" s="6" t="s">
        <v>92</v>
      </c>
      <c r="M158" s="26">
        <v>6.3E-2</v>
      </c>
      <c r="N158" s="8">
        <v>1.1900000000000001E-2</v>
      </c>
      <c r="O158" s="7">
        <v>585961.72</v>
      </c>
      <c r="P158" s="7">
        <v>102.53</v>
      </c>
      <c r="Q158" s="7">
        <v>18.46</v>
      </c>
      <c r="R158" s="7">
        <v>619.24</v>
      </c>
      <c r="S158" s="8">
        <v>6.3E-3</v>
      </c>
      <c r="T158" s="8">
        <v>1.5E-3</v>
      </c>
      <c r="U158" s="8">
        <v>2.9999999999999997E-4</v>
      </c>
    </row>
    <row r="159" spans="2:21">
      <c r="B159" s="6" t="s">
        <v>347</v>
      </c>
      <c r="C159" s="17">
        <v>1133289</v>
      </c>
      <c r="D159" s="6" t="s">
        <v>120</v>
      </c>
      <c r="E159" s="6"/>
      <c r="F159" s="18">
        <v>510119068</v>
      </c>
      <c r="G159" s="6" t="s">
        <v>254</v>
      </c>
      <c r="H159" s="6" t="s">
        <v>263</v>
      </c>
      <c r="I159" s="6" t="s">
        <v>172</v>
      </c>
      <c r="J159" s="6"/>
      <c r="K159" s="17">
        <v>3.71</v>
      </c>
      <c r="L159" s="6" t="s">
        <v>92</v>
      </c>
      <c r="M159" s="26">
        <v>4.7500000000000001E-2</v>
      </c>
      <c r="N159" s="8">
        <v>2.5899999999999999E-2</v>
      </c>
      <c r="O159" s="7">
        <v>2318565</v>
      </c>
      <c r="P159" s="7">
        <v>108.12</v>
      </c>
      <c r="Q159" s="7">
        <v>55.07</v>
      </c>
      <c r="R159" s="7">
        <v>2561.9</v>
      </c>
      <c r="S159" s="8">
        <v>4.5999999999999999E-3</v>
      </c>
      <c r="T159" s="8">
        <v>6.1999999999999998E-3</v>
      </c>
      <c r="U159" s="8">
        <v>1.2999999999999999E-3</v>
      </c>
    </row>
    <row r="160" spans="2:21">
      <c r="B160" s="6" t="s">
        <v>348</v>
      </c>
      <c r="C160" s="17">
        <v>1143304</v>
      </c>
      <c r="D160" s="6" t="s">
        <v>120</v>
      </c>
      <c r="E160" s="6"/>
      <c r="F160" s="18">
        <v>1631</v>
      </c>
      <c r="G160" s="6" t="s">
        <v>184</v>
      </c>
      <c r="H160" s="6" t="s">
        <v>260</v>
      </c>
      <c r="I160" s="6" t="s">
        <v>186</v>
      </c>
      <c r="J160" s="6"/>
      <c r="K160" s="17">
        <v>5.36</v>
      </c>
      <c r="L160" s="6" t="s">
        <v>92</v>
      </c>
      <c r="M160" s="26">
        <v>0.03</v>
      </c>
      <c r="N160" s="8">
        <v>4.7300000000000002E-2</v>
      </c>
      <c r="O160" s="7">
        <v>681000</v>
      </c>
      <c r="P160" s="7">
        <v>95.68</v>
      </c>
      <c r="Q160" s="7">
        <v>0</v>
      </c>
      <c r="R160" s="7">
        <v>651.58000000000004</v>
      </c>
      <c r="S160" s="8">
        <v>1.1000000000000001E-3</v>
      </c>
      <c r="T160" s="8">
        <v>1.6000000000000001E-3</v>
      </c>
      <c r="U160" s="8">
        <v>2.9999999999999997E-4</v>
      </c>
    </row>
    <row r="161" spans="2:21">
      <c r="B161" s="6" t="s">
        <v>349</v>
      </c>
      <c r="C161" s="17">
        <v>1135698</v>
      </c>
      <c r="D161" s="6" t="s">
        <v>120</v>
      </c>
      <c r="E161" s="6"/>
      <c r="F161" s="18">
        <v>520034760</v>
      </c>
      <c r="G161" s="6" t="s">
        <v>184</v>
      </c>
      <c r="H161" s="6" t="s">
        <v>260</v>
      </c>
      <c r="I161" s="6" t="s">
        <v>186</v>
      </c>
      <c r="J161" s="6"/>
      <c r="K161" s="17">
        <v>2.66</v>
      </c>
      <c r="L161" s="6" t="s">
        <v>92</v>
      </c>
      <c r="M161" s="26">
        <v>3.9E-2</v>
      </c>
      <c r="N161" s="8">
        <v>2.5100000000000001E-2</v>
      </c>
      <c r="O161" s="7">
        <v>3941047.53</v>
      </c>
      <c r="P161" s="7">
        <v>104.71</v>
      </c>
      <c r="Q161" s="7">
        <v>0</v>
      </c>
      <c r="R161" s="7">
        <v>4126.67</v>
      </c>
      <c r="S161" s="8">
        <v>1.2200000000000001E-2</v>
      </c>
      <c r="T161" s="8">
        <v>9.9000000000000008E-3</v>
      </c>
      <c r="U161" s="8">
        <v>2.0999999999999999E-3</v>
      </c>
    </row>
    <row r="162" spans="2:21">
      <c r="B162" s="6" t="s">
        <v>350</v>
      </c>
      <c r="C162" s="17">
        <v>2510170</v>
      </c>
      <c r="D162" s="6" t="s">
        <v>120</v>
      </c>
      <c r="E162" s="6"/>
      <c r="F162" s="18">
        <v>520036617</v>
      </c>
      <c r="G162" s="6" t="s">
        <v>184</v>
      </c>
      <c r="H162" s="6" t="s">
        <v>263</v>
      </c>
      <c r="I162" s="6" t="s">
        <v>172</v>
      </c>
      <c r="J162" s="6"/>
      <c r="K162" s="17">
        <v>5.61</v>
      </c>
      <c r="L162" s="6" t="s">
        <v>92</v>
      </c>
      <c r="M162" s="26">
        <v>4.9000000000000002E-2</v>
      </c>
      <c r="N162" s="8">
        <v>3.7400000000000003E-2</v>
      </c>
      <c r="O162" s="7">
        <v>0.92</v>
      </c>
      <c r="P162" s="7">
        <v>107.95</v>
      </c>
      <c r="Q162" s="7">
        <v>0</v>
      </c>
      <c r="R162" s="7">
        <v>0</v>
      </c>
      <c r="S162" s="8">
        <v>0</v>
      </c>
      <c r="T162" s="8">
        <v>0</v>
      </c>
      <c r="U162" s="8">
        <v>0</v>
      </c>
    </row>
    <row r="163" spans="2:21">
      <c r="B163" s="6" t="s">
        <v>351</v>
      </c>
      <c r="C163" s="17">
        <v>1120872</v>
      </c>
      <c r="D163" s="6" t="s">
        <v>120</v>
      </c>
      <c r="E163" s="6"/>
      <c r="F163" s="18">
        <v>512832742</v>
      </c>
      <c r="G163" s="6" t="s">
        <v>197</v>
      </c>
      <c r="H163" s="6" t="s">
        <v>260</v>
      </c>
      <c r="I163" s="6" t="s">
        <v>186</v>
      </c>
      <c r="J163" s="6"/>
      <c r="K163" s="17">
        <v>0.74</v>
      </c>
      <c r="L163" s="6" t="s">
        <v>92</v>
      </c>
      <c r="M163" s="26">
        <v>6.5000000000000002E-2</v>
      </c>
      <c r="N163" s="8">
        <v>1.46E-2</v>
      </c>
      <c r="O163" s="7">
        <v>1326672.81</v>
      </c>
      <c r="P163" s="7">
        <v>105.36</v>
      </c>
      <c r="Q163" s="7">
        <v>0</v>
      </c>
      <c r="R163" s="7">
        <v>1397.78</v>
      </c>
      <c r="S163" s="8">
        <v>5.8999999999999999E-3</v>
      </c>
      <c r="T163" s="8">
        <v>3.3999999999999998E-3</v>
      </c>
      <c r="U163" s="8">
        <v>6.9999999999999999E-4</v>
      </c>
    </row>
    <row r="164" spans="2:21">
      <c r="B164" s="6" t="s">
        <v>352</v>
      </c>
      <c r="C164" s="17">
        <v>1139203</v>
      </c>
      <c r="D164" s="6" t="s">
        <v>120</v>
      </c>
      <c r="E164" s="6"/>
      <c r="F164" s="18">
        <v>512832742</v>
      </c>
      <c r="G164" s="6" t="s">
        <v>197</v>
      </c>
      <c r="H164" s="6" t="s">
        <v>260</v>
      </c>
      <c r="I164" s="6" t="s">
        <v>186</v>
      </c>
      <c r="J164" s="6"/>
      <c r="K164" s="17">
        <v>4.0599999999999996</v>
      </c>
      <c r="L164" s="6" t="s">
        <v>92</v>
      </c>
      <c r="M164" s="26">
        <v>3.5999999999999997E-2</v>
      </c>
      <c r="N164" s="8">
        <v>4.9200000000000001E-2</v>
      </c>
      <c r="O164" s="7">
        <v>2870000</v>
      </c>
      <c r="P164" s="7">
        <v>95.35</v>
      </c>
      <c r="Q164" s="7">
        <v>0</v>
      </c>
      <c r="R164" s="7">
        <v>2736.55</v>
      </c>
      <c r="S164" s="8">
        <v>1.2999999999999999E-3</v>
      </c>
      <c r="T164" s="8">
        <v>6.6E-3</v>
      </c>
      <c r="U164" s="8">
        <v>1.4E-3</v>
      </c>
    </row>
    <row r="165" spans="2:21">
      <c r="B165" s="6" t="s">
        <v>353</v>
      </c>
      <c r="C165" s="17">
        <v>1134790</v>
      </c>
      <c r="D165" s="6" t="s">
        <v>120</v>
      </c>
      <c r="E165" s="6"/>
      <c r="F165" s="18">
        <v>520044322</v>
      </c>
      <c r="G165" s="6" t="s">
        <v>266</v>
      </c>
      <c r="H165" s="6" t="s">
        <v>263</v>
      </c>
      <c r="I165" s="6" t="s">
        <v>172</v>
      </c>
      <c r="J165" s="6"/>
      <c r="K165" s="17">
        <v>4.33</v>
      </c>
      <c r="L165" s="6" t="s">
        <v>92</v>
      </c>
      <c r="M165" s="26">
        <v>4.2999999999999997E-2</v>
      </c>
      <c r="N165" s="8">
        <v>4.1399999999999999E-2</v>
      </c>
      <c r="O165" s="7">
        <v>12177140</v>
      </c>
      <c r="P165" s="7">
        <v>102.38</v>
      </c>
      <c r="Q165" s="7">
        <v>0</v>
      </c>
      <c r="R165" s="7">
        <v>12466.96</v>
      </c>
      <c r="S165" s="8">
        <v>3.7000000000000002E-3</v>
      </c>
      <c r="T165" s="8">
        <v>0.03</v>
      </c>
      <c r="U165" s="8">
        <v>6.3E-3</v>
      </c>
    </row>
    <row r="166" spans="2:21">
      <c r="B166" s="6" t="s">
        <v>354</v>
      </c>
      <c r="C166" s="17">
        <v>5760236</v>
      </c>
      <c r="D166" s="6" t="s">
        <v>120</v>
      </c>
      <c r="E166" s="6"/>
      <c r="F166" s="18">
        <v>520028010</v>
      </c>
      <c r="G166" s="6" t="s">
        <v>266</v>
      </c>
      <c r="H166" s="6" t="s">
        <v>263</v>
      </c>
      <c r="I166" s="6" t="s">
        <v>172</v>
      </c>
      <c r="J166" s="6"/>
      <c r="K166" s="17">
        <v>3.69</v>
      </c>
      <c r="L166" s="6" t="s">
        <v>92</v>
      </c>
      <c r="M166" s="26">
        <v>4.2999999999999997E-2</v>
      </c>
      <c r="N166" s="8">
        <v>2.5499999999999998E-2</v>
      </c>
      <c r="O166" s="7">
        <v>3947728</v>
      </c>
      <c r="P166" s="7">
        <v>106.91</v>
      </c>
      <c r="Q166" s="7">
        <v>0</v>
      </c>
      <c r="R166" s="7">
        <v>4220.5200000000004</v>
      </c>
      <c r="S166" s="8">
        <v>5.7999999999999996E-3</v>
      </c>
      <c r="T166" s="8">
        <v>1.01E-2</v>
      </c>
      <c r="U166" s="8">
        <v>2.0999999999999999E-3</v>
      </c>
    </row>
    <row r="167" spans="2:21">
      <c r="B167" s="6" t="s">
        <v>355</v>
      </c>
      <c r="C167" s="17">
        <v>5760202</v>
      </c>
      <c r="D167" s="6" t="s">
        <v>120</v>
      </c>
      <c r="E167" s="6"/>
      <c r="F167" s="18">
        <v>520028010</v>
      </c>
      <c r="G167" s="6" t="s">
        <v>266</v>
      </c>
      <c r="H167" s="6" t="s">
        <v>263</v>
      </c>
      <c r="I167" s="6" t="s">
        <v>172</v>
      </c>
      <c r="J167" s="6"/>
      <c r="L167" s="6" t="s">
        <v>92</v>
      </c>
      <c r="M167" s="26">
        <v>6.25E-2</v>
      </c>
      <c r="O167" s="7">
        <v>1.79</v>
      </c>
      <c r="P167" s="7">
        <v>103.11</v>
      </c>
      <c r="Q167" s="7">
        <v>0</v>
      </c>
      <c r="R167" s="7">
        <v>0</v>
      </c>
      <c r="S167" s="8">
        <v>0</v>
      </c>
      <c r="T167" s="8">
        <v>0</v>
      </c>
      <c r="U167" s="8">
        <v>0</v>
      </c>
    </row>
    <row r="168" spans="2:21">
      <c r="B168" s="6" t="s">
        <v>356</v>
      </c>
      <c r="C168" s="17">
        <v>5430137</v>
      </c>
      <c r="D168" s="6" t="s">
        <v>120</v>
      </c>
      <c r="E168" s="6"/>
      <c r="F168" s="18">
        <v>520040700</v>
      </c>
      <c r="G168" s="6" t="s">
        <v>246</v>
      </c>
      <c r="H168" s="6" t="s">
        <v>263</v>
      </c>
      <c r="I168" s="6" t="s">
        <v>172</v>
      </c>
      <c r="J168" s="6"/>
      <c r="K168" s="17">
        <v>2.93</v>
      </c>
      <c r="L168" s="6" t="s">
        <v>92</v>
      </c>
      <c r="M168" s="26">
        <v>6.25E-2</v>
      </c>
      <c r="N168" s="8">
        <v>4.2900000000000001E-2</v>
      </c>
      <c r="O168" s="7">
        <v>838868.47999999998</v>
      </c>
      <c r="P168" s="7">
        <v>107.37</v>
      </c>
      <c r="Q168" s="7">
        <v>0</v>
      </c>
      <c r="R168" s="7">
        <v>900.69</v>
      </c>
      <c r="S168" s="8">
        <v>5.4000000000000003E-3</v>
      </c>
      <c r="T168" s="8">
        <v>2.2000000000000001E-3</v>
      </c>
      <c r="U168" s="8">
        <v>5.0000000000000001E-4</v>
      </c>
    </row>
    <row r="169" spans="2:21">
      <c r="B169" s="6" t="s">
        <v>357</v>
      </c>
      <c r="C169" s="17">
        <v>1136803</v>
      </c>
      <c r="D169" s="6" t="s">
        <v>120</v>
      </c>
      <c r="E169" s="6"/>
      <c r="F169" s="18">
        <v>512719485</v>
      </c>
      <c r="G169" s="6" t="s">
        <v>184</v>
      </c>
      <c r="H169" s="6" t="s">
        <v>260</v>
      </c>
      <c r="I169" s="6" t="s">
        <v>186</v>
      </c>
      <c r="J169" s="6"/>
      <c r="K169" s="17">
        <v>3.27</v>
      </c>
      <c r="L169" s="6" t="s">
        <v>92</v>
      </c>
      <c r="M169" s="26">
        <v>3.3500000000000002E-2</v>
      </c>
      <c r="N169" s="8">
        <v>2.1899999999999999E-2</v>
      </c>
      <c r="O169" s="7">
        <v>2000000</v>
      </c>
      <c r="P169" s="7">
        <v>104.66</v>
      </c>
      <c r="Q169" s="7">
        <v>0</v>
      </c>
      <c r="R169" s="7">
        <v>2093.1999999999998</v>
      </c>
      <c r="S169" s="8">
        <v>6.6E-3</v>
      </c>
      <c r="T169" s="8">
        <v>5.0000000000000001E-3</v>
      </c>
      <c r="U169" s="8">
        <v>1.1000000000000001E-3</v>
      </c>
    </row>
    <row r="170" spans="2:21">
      <c r="B170" s="6" t="s">
        <v>358</v>
      </c>
      <c r="C170" s="17">
        <v>2080190</v>
      </c>
      <c r="D170" s="6" t="s">
        <v>120</v>
      </c>
      <c r="E170" s="6"/>
      <c r="F170" s="18">
        <v>520036070</v>
      </c>
      <c r="G170" s="6" t="s">
        <v>248</v>
      </c>
      <c r="H170" s="6" t="s">
        <v>263</v>
      </c>
      <c r="I170" s="6" t="s">
        <v>172</v>
      </c>
      <c r="J170" s="6"/>
      <c r="K170" s="17">
        <v>0.75</v>
      </c>
      <c r="L170" s="6" t="s">
        <v>92</v>
      </c>
      <c r="M170" s="26">
        <v>1.2999999999999999E-2</v>
      </c>
      <c r="N170" s="8">
        <v>1.4500000000000001E-2</v>
      </c>
      <c r="O170" s="7">
        <v>698000</v>
      </c>
      <c r="P170" s="7">
        <v>100.77</v>
      </c>
      <c r="Q170" s="7">
        <v>0</v>
      </c>
      <c r="R170" s="7">
        <v>703.37</v>
      </c>
      <c r="S170" s="8">
        <v>1.6000000000000001E-3</v>
      </c>
      <c r="T170" s="8">
        <v>1.6999999999999999E-3</v>
      </c>
      <c r="U170" s="8">
        <v>4.0000000000000002E-4</v>
      </c>
    </row>
    <row r="171" spans="2:21">
      <c r="B171" s="6" t="s">
        <v>359</v>
      </c>
      <c r="C171" s="17">
        <v>1143544</v>
      </c>
      <c r="D171" s="6" t="s">
        <v>120</v>
      </c>
      <c r="E171" s="6"/>
      <c r="F171" s="18">
        <v>1723</v>
      </c>
      <c r="G171" s="6" t="s">
        <v>184</v>
      </c>
      <c r="H171" s="6" t="s">
        <v>263</v>
      </c>
      <c r="I171" s="6" t="s">
        <v>172</v>
      </c>
      <c r="J171" s="6"/>
      <c r="K171" s="17">
        <v>4.33</v>
      </c>
      <c r="L171" s="6" t="s">
        <v>92</v>
      </c>
      <c r="M171" s="26">
        <v>5.7000000000000002E-2</v>
      </c>
      <c r="N171" s="8">
        <v>7.2599999999999998E-2</v>
      </c>
      <c r="O171" s="7">
        <v>1714748</v>
      </c>
      <c r="P171" s="7">
        <v>95.51</v>
      </c>
      <c r="Q171" s="7">
        <v>0</v>
      </c>
      <c r="R171" s="7">
        <v>1637.76</v>
      </c>
      <c r="S171" s="8">
        <v>1.9E-3</v>
      </c>
      <c r="T171" s="8">
        <v>3.8999999999999998E-3</v>
      </c>
      <c r="U171" s="8">
        <v>8.0000000000000004E-4</v>
      </c>
    </row>
    <row r="172" spans="2:21">
      <c r="B172" s="6" t="s">
        <v>360</v>
      </c>
      <c r="C172" s="17">
        <v>1129741</v>
      </c>
      <c r="D172" s="6" t="s">
        <v>120</v>
      </c>
      <c r="E172" s="6"/>
      <c r="F172" s="18">
        <v>520036104</v>
      </c>
      <c r="G172" s="6" t="s">
        <v>184</v>
      </c>
      <c r="H172" s="6" t="s">
        <v>263</v>
      </c>
      <c r="I172" s="6" t="s">
        <v>172</v>
      </c>
      <c r="J172" s="6"/>
      <c r="K172" s="17">
        <v>4.01</v>
      </c>
      <c r="L172" s="6" t="s">
        <v>92</v>
      </c>
      <c r="M172" s="26">
        <v>6.2300000000000001E-2</v>
      </c>
      <c r="N172" s="8">
        <v>4.2200000000000001E-2</v>
      </c>
      <c r="O172" s="7">
        <v>1287421.1000000001</v>
      </c>
      <c r="P172" s="7">
        <v>109.9</v>
      </c>
      <c r="Q172" s="7">
        <v>0</v>
      </c>
      <c r="R172" s="7">
        <v>1414.88</v>
      </c>
      <c r="S172" s="8">
        <v>2.3999999999999998E-3</v>
      </c>
      <c r="T172" s="8">
        <v>3.3999999999999998E-3</v>
      </c>
      <c r="U172" s="8">
        <v>6.9999999999999999E-4</v>
      </c>
    </row>
    <row r="173" spans="2:21">
      <c r="B173" s="6" t="s">
        <v>361</v>
      </c>
      <c r="C173" s="17">
        <v>1410273</v>
      </c>
      <c r="D173" s="6" t="s">
        <v>120</v>
      </c>
      <c r="E173" s="6"/>
      <c r="F173" s="18">
        <v>520034372</v>
      </c>
      <c r="G173" s="6" t="s">
        <v>246</v>
      </c>
      <c r="H173" s="6" t="s">
        <v>260</v>
      </c>
      <c r="I173" s="6" t="s">
        <v>186</v>
      </c>
      <c r="J173" s="6"/>
      <c r="K173" s="17">
        <v>0.91</v>
      </c>
      <c r="L173" s="6" t="s">
        <v>92</v>
      </c>
      <c r="M173" s="26">
        <v>5.7500000000000002E-2</v>
      </c>
      <c r="N173" s="8">
        <v>1.21E-2</v>
      </c>
      <c r="O173" s="7">
        <v>106016.69</v>
      </c>
      <c r="P173" s="7">
        <v>104.6</v>
      </c>
      <c r="Q173" s="7">
        <v>0</v>
      </c>
      <c r="R173" s="7">
        <v>110.89</v>
      </c>
      <c r="S173" s="8">
        <v>5.9999999999999995E-4</v>
      </c>
      <c r="T173" s="8">
        <v>2.9999999999999997E-4</v>
      </c>
      <c r="U173" s="8">
        <v>1E-4</v>
      </c>
    </row>
    <row r="174" spans="2:21">
      <c r="B174" s="6" t="s">
        <v>362</v>
      </c>
      <c r="C174" s="17">
        <v>1138536</v>
      </c>
      <c r="D174" s="6" t="s">
        <v>120</v>
      </c>
      <c r="E174" s="6"/>
      <c r="F174" s="18">
        <v>512025891</v>
      </c>
      <c r="G174" s="6" t="s">
        <v>246</v>
      </c>
      <c r="H174" s="6" t="s">
        <v>275</v>
      </c>
      <c r="I174" s="6" t="s">
        <v>186</v>
      </c>
      <c r="J174" s="6"/>
      <c r="K174" s="17">
        <v>2.61</v>
      </c>
      <c r="L174" s="6" t="s">
        <v>92</v>
      </c>
      <c r="M174" s="26">
        <v>0.03</v>
      </c>
      <c r="N174" s="8">
        <v>3.1E-2</v>
      </c>
      <c r="O174" s="7">
        <v>3875332.55</v>
      </c>
      <c r="P174" s="7">
        <v>100.18</v>
      </c>
      <c r="Q174" s="7">
        <v>0</v>
      </c>
      <c r="R174" s="7">
        <v>3882.31</v>
      </c>
      <c r="S174" s="8">
        <v>7.0000000000000001E-3</v>
      </c>
      <c r="T174" s="8">
        <v>9.2999999999999992E-3</v>
      </c>
      <c r="U174" s="8">
        <v>2E-3</v>
      </c>
    </row>
    <row r="175" spans="2:21">
      <c r="B175" s="6" t="s">
        <v>363</v>
      </c>
      <c r="C175" s="17">
        <v>5780093</v>
      </c>
      <c r="D175" s="6" t="s">
        <v>120</v>
      </c>
      <c r="E175" s="6"/>
      <c r="F175" s="18">
        <v>520033473</v>
      </c>
      <c r="G175" s="6" t="s">
        <v>364</v>
      </c>
      <c r="H175" s="6" t="s">
        <v>282</v>
      </c>
      <c r="I175" s="6" t="s">
        <v>172</v>
      </c>
      <c r="J175" s="6"/>
      <c r="K175" s="17">
        <v>1.24</v>
      </c>
      <c r="L175" s="6" t="s">
        <v>92</v>
      </c>
      <c r="M175" s="26">
        <v>5.7000000000000002E-2</v>
      </c>
      <c r="N175" s="8">
        <v>1.7600000000000001E-2</v>
      </c>
      <c r="O175" s="7">
        <v>621012.21</v>
      </c>
      <c r="P175" s="7">
        <v>104.83</v>
      </c>
      <c r="Q175" s="7">
        <v>177.33</v>
      </c>
      <c r="R175" s="7">
        <v>828.34</v>
      </c>
      <c r="S175" s="8">
        <v>7.9000000000000008E-3</v>
      </c>
      <c r="T175" s="8">
        <v>2E-3</v>
      </c>
      <c r="U175" s="8">
        <v>4.0000000000000002E-4</v>
      </c>
    </row>
    <row r="176" spans="2:21">
      <c r="B176" s="6" t="s">
        <v>365</v>
      </c>
      <c r="C176" s="17">
        <v>2590362</v>
      </c>
      <c r="D176" s="6" t="s">
        <v>120</v>
      </c>
      <c r="E176" s="6"/>
      <c r="F176" s="18">
        <v>520036658</v>
      </c>
      <c r="G176" s="6" t="s">
        <v>203</v>
      </c>
      <c r="H176" s="6" t="s">
        <v>282</v>
      </c>
      <c r="I176" s="6" t="s">
        <v>172</v>
      </c>
      <c r="J176" s="6"/>
      <c r="K176" s="17">
        <v>1.86</v>
      </c>
      <c r="L176" s="6" t="s">
        <v>92</v>
      </c>
      <c r="M176" s="26">
        <v>0.06</v>
      </c>
      <c r="N176" s="8">
        <v>3.8199999999999998E-2</v>
      </c>
      <c r="O176" s="7">
        <v>1957923.2</v>
      </c>
      <c r="P176" s="7">
        <v>107.14</v>
      </c>
      <c r="Q176" s="7">
        <v>58.74</v>
      </c>
      <c r="R176" s="7">
        <v>2156.46</v>
      </c>
      <c r="S176" s="8">
        <v>3.5999999999999999E-3</v>
      </c>
      <c r="T176" s="8">
        <v>5.1999999999999998E-3</v>
      </c>
      <c r="U176" s="8">
        <v>1.1000000000000001E-3</v>
      </c>
    </row>
    <row r="177" spans="2:21">
      <c r="B177" s="6" t="s">
        <v>366</v>
      </c>
      <c r="C177" s="17">
        <v>2590388</v>
      </c>
      <c r="D177" s="6" t="s">
        <v>120</v>
      </c>
      <c r="E177" s="6"/>
      <c r="F177" s="18">
        <v>520036658</v>
      </c>
      <c r="G177" s="6" t="s">
        <v>203</v>
      </c>
      <c r="H177" s="6" t="s">
        <v>282</v>
      </c>
      <c r="I177" s="6" t="s">
        <v>172</v>
      </c>
      <c r="J177" s="6"/>
      <c r="K177" s="17">
        <v>3.88</v>
      </c>
      <c r="L177" s="6" t="s">
        <v>92</v>
      </c>
      <c r="M177" s="26">
        <v>5.8999999999999997E-2</v>
      </c>
      <c r="N177" s="8">
        <v>3.4299999999999997E-2</v>
      </c>
      <c r="O177" s="7">
        <v>4660294</v>
      </c>
      <c r="P177" s="7">
        <v>109.81</v>
      </c>
      <c r="Q177" s="7">
        <v>137.47999999999999</v>
      </c>
      <c r="R177" s="7">
        <v>5254.95</v>
      </c>
      <c r="S177" s="8">
        <v>5.1999999999999998E-3</v>
      </c>
      <c r="T177" s="8">
        <v>1.26E-2</v>
      </c>
      <c r="U177" s="8">
        <v>2.7000000000000001E-3</v>
      </c>
    </row>
    <row r="178" spans="2:21">
      <c r="B178" s="6" t="s">
        <v>367</v>
      </c>
      <c r="C178" s="17">
        <v>1140656</v>
      </c>
      <c r="D178" s="6" t="s">
        <v>120</v>
      </c>
      <c r="E178" s="6"/>
      <c r="F178" s="18">
        <v>520043878</v>
      </c>
      <c r="G178" s="6" t="s">
        <v>203</v>
      </c>
      <c r="H178" s="6" t="s">
        <v>275</v>
      </c>
      <c r="I178" s="6" t="s">
        <v>186</v>
      </c>
      <c r="J178" s="6"/>
      <c r="K178" s="17">
        <v>3.68</v>
      </c>
      <c r="L178" s="6" t="s">
        <v>92</v>
      </c>
      <c r="M178" s="26">
        <v>2.9499999999999998E-2</v>
      </c>
      <c r="N178" s="8">
        <v>2.69E-2</v>
      </c>
      <c r="O178" s="7">
        <v>3249300</v>
      </c>
      <c r="P178" s="7">
        <v>101.25</v>
      </c>
      <c r="Q178" s="7">
        <v>0</v>
      </c>
      <c r="R178" s="7">
        <v>3289.92</v>
      </c>
      <c r="S178" s="8">
        <v>1.4E-2</v>
      </c>
      <c r="T178" s="8">
        <v>7.9000000000000008E-3</v>
      </c>
      <c r="U178" s="8">
        <v>1.6999999999999999E-3</v>
      </c>
    </row>
    <row r="179" spans="2:21">
      <c r="B179" s="6" t="s">
        <v>368</v>
      </c>
      <c r="C179" s="17">
        <v>1134840</v>
      </c>
      <c r="D179" s="6" t="s">
        <v>120</v>
      </c>
      <c r="E179" s="6"/>
      <c r="F179" s="18">
        <v>510454333</v>
      </c>
      <c r="G179" s="6" t="s">
        <v>246</v>
      </c>
      <c r="H179" s="6" t="s">
        <v>285</v>
      </c>
      <c r="I179" s="6" t="s">
        <v>186</v>
      </c>
      <c r="J179" s="6"/>
      <c r="K179" s="17">
        <v>1.38</v>
      </c>
      <c r="L179" s="6" t="s">
        <v>92</v>
      </c>
      <c r="M179" s="26">
        <v>4.2999999999999997E-2</v>
      </c>
      <c r="N179" s="8">
        <v>3.5999999999999997E-2</v>
      </c>
      <c r="O179" s="7">
        <v>2797396.64</v>
      </c>
      <c r="P179" s="7">
        <v>101.32</v>
      </c>
      <c r="Q179" s="7">
        <v>0</v>
      </c>
      <c r="R179" s="7">
        <v>2834.32</v>
      </c>
      <c r="S179" s="8">
        <v>6.4999999999999997E-3</v>
      </c>
      <c r="T179" s="8">
        <v>6.7999999999999996E-3</v>
      </c>
      <c r="U179" s="8">
        <v>1.4E-3</v>
      </c>
    </row>
    <row r="180" spans="2:21">
      <c r="B180" s="6" t="s">
        <v>369</v>
      </c>
      <c r="C180" s="17">
        <v>6390348</v>
      </c>
      <c r="D180" s="6" t="s">
        <v>120</v>
      </c>
      <c r="E180" s="6"/>
      <c r="F180" s="18">
        <v>520023896</v>
      </c>
      <c r="G180" s="6" t="s">
        <v>266</v>
      </c>
      <c r="H180" s="6" t="s">
        <v>287</v>
      </c>
      <c r="I180" s="6" t="s">
        <v>172</v>
      </c>
      <c r="J180" s="6"/>
      <c r="K180" s="17">
        <v>5.18</v>
      </c>
      <c r="L180" s="6" t="s">
        <v>92</v>
      </c>
      <c r="M180" s="26">
        <v>4.8000000000000001E-2</v>
      </c>
      <c r="N180" s="8">
        <v>6.1899999999999997E-2</v>
      </c>
      <c r="O180" s="7">
        <v>656000</v>
      </c>
      <c r="P180" s="7">
        <v>93.62</v>
      </c>
      <c r="Q180" s="7">
        <v>15.74</v>
      </c>
      <c r="R180" s="7">
        <v>629.89</v>
      </c>
      <c r="S180" s="8">
        <v>2.9999999999999997E-4</v>
      </c>
      <c r="T180" s="8">
        <v>1.5E-3</v>
      </c>
      <c r="U180" s="8">
        <v>2.9999999999999997E-4</v>
      </c>
    </row>
    <row r="181" spans="2:21">
      <c r="B181" s="6" t="s">
        <v>370</v>
      </c>
      <c r="C181" s="17">
        <v>1138775</v>
      </c>
      <c r="D181" s="6" t="s">
        <v>120</v>
      </c>
      <c r="E181" s="6"/>
      <c r="F181" s="18">
        <v>1328683</v>
      </c>
      <c r="G181" s="6" t="s">
        <v>184</v>
      </c>
      <c r="H181" s="6" t="s">
        <v>285</v>
      </c>
      <c r="I181" s="6" t="s">
        <v>186</v>
      </c>
      <c r="J181" s="6"/>
      <c r="K181" s="17">
        <v>3.53</v>
      </c>
      <c r="L181" s="6" t="s">
        <v>92</v>
      </c>
      <c r="M181" s="26">
        <v>5.1999999999999998E-2</v>
      </c>
      <c r="N181" s="8">
        <v>4.1399999999999999E-2</v>
      </c>
      <c r="O181" s="7">
        <v>2270127.6</v>
      </c>
      <c r="P181" s="7">
        <v>106.31</v>
      </c>
      <c r="Q181" s="7">
        <v>0</v>
      </c>
      <c r="R181" s="7">
        <v>2413.37</v>
      </c>
      <c r="S181" s="8">
        <v>1.61E-2</v>
      </c>
      <c r="T181" s="8">
        <v>5.7999999999999996E-3</v>
      </c>
      <c r="U181" s="8">
        <v>1.1999999999999999E-3</v>
      </c>
    </row>
    <row r="182" spans="2:21">
      <c r="B182" s="6" t="s">
        <v>371</v>
      </c>
      <c r="C182" s="17">
        <v>1135151</v>
      </c>
      <c r="D182" s="6" t="s">
        <v>120</v>
      </c>
      <c r="E182" s="6"/>
      <c r="F182" s="18">
        <v>511396046</v>
      </c>
      <c r="G182" s="6" t="s">
        <v>197</v>
      </c>
      <c r="H182" s="6" t="s">
        <v>291</v>
      </c>
      <c r="I182" s="6"/>
      <c r="J182" s="6"/>
      <c r="K182" s="17">
        <v>2.84</v>
      </c>
      <c r="L182" s="6" t="s">
        <v>92</v>
      </c>
      <c r="M182" s="26">
        <v>4.5999999999999999E-2</v>
      </c>
      <c r="N182" s="8">
        <v>3.6700000000000003E-2</v>
      </c>
      <c r="O182" s="7">
        <v>1666650</v>
      </c>
      <c r="P182" s="7">
        <v>102.69</v>
      </c>
      <c r="Q182" s="7">
        <v>38.33</v>
      </c>
      <c r="R182" s="7">
        <v>1749.82</v>
      </c>
      <c r="S182" s="8">
        <v>8.3999999999999995E-3</v>
      </c>
      <c r="T182" s="8">
        <v>4.1999999999999997E-3</v>
      </c>
      <c r="U182" s="8">
        <v>8.9999999999999998E-4</v>
      </c>
    </row>
    <row r="183" spans="2:21">
      <c r="B183" s="6" t="s">
        <v>372</v>
      </c>
      <c r="C183" s="17">
        <v>1139559</v>
      </c>
      <c r="D183" s="6" t="s">
        <v>120</v>
      </c>
      <c r="E183" s="6"/>
      <c r="F183" s="6" t="s">
        <v>373</v>
      </c>
      <c r="G183" s="6" t="s">
        <v>184</v>
      </c>
      <c r="H183" s="6" t="s">
        <v>291</v>
      </c>
      <c r="I183" s="6"/>
      <c r="J183" s="6"/>
      <c r="K183" s="17">
        <v>4.3099999999999996</v>
      </c>
      <c r="L183" s="6" t="s">
        <v>92</v>
      </c>
      <c r="M183" s="26">
        <v>0.01</v>
      </c>
      <c r="N183" s="8">
        <v>0.1096</v>
      </c>
      <c r="O183" s="7">
        <v>166614.54999999999</v>
      </c>
      <c r="P183" s="7">
        <v>66.73</v>
      </c>
      <c r="Q183" s="7">
        <v>0</v>
      </c>
      <c r="R183" s="7">
        <v>111.18</v>
      </c>
      <c r="S183" s="8">
        <v>5.9999999999999995E-4</v>
      </c>
      <c r="T183" s="8">
        <v>2.9999999999999997E-4</v>
      </c>
      <c r="U183" s="8">
        <v>1E-4</v>
      </c>
    </row>
    <row r="184" spans="2:21">
      <c r="B184" s="6" t="s">
        <v>374</v>
      </c>
      <c r="C184" s="17">
        <v>7560154</v>
      </c>
      <c r="D184" s="6" t="s">
        <v>120</v>
      </c>
      <c r="E184" s="6"/>
      <c r="F184" s="18">
        <v>520029315</v>
      </c>
      <c r="G184" s="6" t="s">
        <v>203</v>
      </c>
      <c r="H184" s="6" t="s">
        <v>291</v>
      </c>
      <c r="I184" s="6"/>
      <c r="J184" s="6"/>
      <c r="K184" s="17">
        <v>4.43</v>
      </c>
      <c r="L184" s="6" t="s">
        <v>92</v>
      </c>
      <c r="M184" s="26">
        <v>3.4516999999999999E-2</v>
      </c>
      <c r="N184" s="8">
        <v>0.33800000000000002</v>
      </c>
      <c r="O184" s="7">
        <v>2106174.02</v>
      </c>
      <c r="P184" s="7">
        <v>29.83</v>
      </c>
      <c r="Q184" s="7">
        <v>0</v>
      </c>
      <c r="R184" s="7">
        <v>628.27</v>
      </c>
      <c r="S184" s="8">
        <v>3.5999999999999999E-3</v>
      </c>
      <c r="T184" s="8">
        <v>1.5E-3</v>
      </c>
      <c r="U184" s="8">
        <v>2.9999999999999997E-4</v>
      </c>
    </row>
    <row r="185" spans="2:21">
      <c r="B185" s="6" t="s">
        <v>375</v>
      </c>
      <c r="C185" s="17">
        <v>7300148</v>
      </c>
      <c r="D185" s="6" t="s">
        <v>120</v>
      </c>
      <c r="E185" s="6"/>
      <c r="F185" s="18">
        <v>520025586</v>
      </c>
      <c r="G185" s="6" t="s">
        <v>266</v>
      </c>
      <c r="H185" s="6" t="s">
        <v>291</v>
      </c>
      <c r="I185" s="6"/>
      <c r="J185" s="6"/>
      <c r="K185" s="17">
        <v>1.97</v>
      </c>
      <c r="L185" s="6" t="s">
        <v>92</v>
      </c>
      <c r="M185" s="26">
        <v>5.6500000000000002E-2</v>
      </c>
      <c r="N185" s="8">
        <v>2.1299999999999999E-2</v>
      </c>
      <c r="O185" s="7">
        <v>399996</v>
      </c>
      <c r="P185" s="7">
        <v>109.48</v>
      </c>
      <c r="Q185" s="7">
        <v>0</v>
      </c>
      <c r="R185" s="7">
        <v>437.92</v>
      </c>
      <c r="S185" s="8">
        <v>1.4E-3</v>
      </c>
      <c r="T185" s="8">
        <v>1.1000000000000001E-3</v>
      </c>
      <c r="U185" s="8">
        <v>2.0000000000000001E-4</v>
      </c>
    </row>
    <row r="186" spans="2:21">
      <c r="B186" s="13" t="s">
        <v>376</v>
      </c>
      <c r="C186" s="14"/>
      <c r="D186" s="13"/>
      <c r="E186" s="13"/>
      <c r="F186" s="13"/>
      <c r="G186" s="13"/>
      <c r="H186" s="13"/>
      <c r="I186" s="13"/>
      <c r="J186" s="13"/>
      <c r="K186" s="14">
        <v>4.5199999999999996</v>
      </c>
      <c r="L186" s="13"/>
      <c r="M186" s="36"/>
      <c r="N186" s="16">
        <v>6.2199999999999998E-2</v>
      </c>
      <c r="O186" s="15">
        <v>24615162.030000001</v>
      </c>
      <c r="R186" s="15">
        <v>24251.95</v>
      </c>
      <c r="T186" s="16">
        <v>5.8299999999999998E-2</v>
      </c>
      <c r="U186" s="16">
        <v>1.23E-2</v>
      </c>
    </row>
    <row r="187" spans="2:21">
      <c r="B187" s="6" t="s">
        <v>377</v>
      </c>
      <c r="C187" s="17">
        <v>1143023</v>
      </c>
      <c r="D187" s="6" t="s">
        <v>120</v>
      </c>
      <c r="E187" s="6"/>
      <c r="F187" s="18">
        <v>513623314</v>
      </c>
      <c r="G187" s="6" t="s">
        <v>184</v>
      </c>
      <c r="H187" s="6" t="s">
        <v>213</v>
      </c>
      <c r="I187" s="6" t="s">
        <v>186</v>
      </c>
      <c r="J187" s="6"/>
      <c r="K187" s="17">
        <v>6.09</v>
      </c>
      <c r="L187" s="6" t="s">
        <v>92</v>
      </c>
      <c r="M187" s="26">
        <v>3.78E-2</v>
      </c>
      <c r="N187" s="8">
        <v>4.8899999999999999E-2</v>
      </c>
      <c r="O187" s="7">
        <v>1337006.03</v>
      </c>
      <c r="P187" s="7">
        <v>100.43</v>
      </c>
      <c r="Q187" s="7">
        <v>24.15</v>
      </c>
      <c r="R187" s="7">
        <v>1366.91</v>
      </c>
      <c r="S187" s="8">
        <v>5.7000000000000002E-3</v>
      </c>
      <c r="T187" s="8">
        <v>3.3E-3</v>
      </c>
      <c r="U187" s="8">
        <v>6.9999999999999999E-4</v>
      </c>
    </row>
    <row r="188" spans="2:21">
      <c r="B188" s="6" t="s">
        <v>378</v>
      </c>
      <c r="C188" s="17">
        <v>1147479</v>
      </c>
      <c r="D188" s="6" t="s">
        <v>120</v>
      </c>
      <c r="E188" s="6"/>
      <c r="F188" s="18">
        <v>1609</v>
      </c>
      <c r="G188" s="6" t="s">
        <v>296</v>
      </c>
      <c r="H188" s="6" t="s">
        <v>213</v>
      </c>
      <c r="I188" s="6" t="s">
        <v>186</v>
      </c>
      <c r="J188" s="6"/>
      <c r="K188" s="17">
        <v>4.53</v>
      </c>
      <c r="L188" s="6" t="s">
        <v>92</v>
      </c>
      <c r="M188" s="26">
        <v>5.4800000000000001E-2</v>
      </c>
      <c r="N188" s="8">
        <v>5.7599999999999998E-2</v>
      </c>
      <c r="O188" s="7">
        <v>1500000</v>
      </c>
      <c r="P188" s="7">
        <v>103.32</v>
      </c>
      <c r="Q188" s="7">
        <v>0</v>
      </c>
      <c r="R188" s="7">
        <v>1549.8</v>
      </c>
      <c r="S188" s="8">
        <v>3.5000000000000001E-3</v>
      </c>
      <c r="T188" s="8">
        <v>3.7000000000000002E-3</v>
      </c>
      <c r="U188" s="8">
        <v>8.0000000000000004E-4</v>
      </c>
    </row>
    <row r="189" spans="2:21">
      <c r="B189" s="6" t="s">
        <v>379</v>
      </c>
      <c r="C189" s="17">
        <v>1142371</v>
      </c>
      <c r="D189" s="6" t="s">
        <v>120</v>
      </c>
      <c r="E189" s="6"/>
      <c r="F189" s="18">
        <v>1702</v>
      </c>
      <c r="G189" s="6" t="s">
        <v>248</v>
      </c>
      <c r="H189" s="6" t="s">
        <v>216</v>
      </c>
      <c r="I189" s="6" t="s">
        <v>172</v>
      </c>
      <c r="J189" s="6"/>
      <c r="K189" s="17">
        <v>4.18</v>
      </c>
      <c r="L189" s="6" t="s">
        <v>92</v>
      </c>
      <c r="M189" s="26">
        <v>3.8300000000000001E-2</v>
      </c>
      <c r="N189" s="8">
        <v>5.4300000000000001E-2</v>
      </c>
      <c r="O189" s="7">
        <v>4000000</v>
      </c>
      <c r="P189" s="7">
        <v>97.36</v>
      </c>
      <c r="Q189" s="7">
        <v>0</v>
      </c>
      <c r="R189" s="7">
        <v>3894.4</v>
      </c>
      <c r="S189" s="8">
        <v>8.2000000000000007E-3</v>
      </c>
      <c r="T189" s="8">
        <v>9.4000000000000004E-3</v>
      </c>
      <c r="U189" s="8">
        <v>2E-3</v>
      </c>
    </row>
    <row r="190" spans="2:21">
      <c r="B190" s="6" t="s">
        <v>380</v>
      </c>
      <c r="C190" s="17">
        <v>1141332</v>
      </c>
      <c r="D190" s="6" t="s">
        <v>120</v>
      </c>
      <c r="E190" s="6"/>
      <c r="F190" s="18">
        <v>550258438</v>
      </c>
      <c r="G190" s="6" t="s">
        <v>296</v>
      </c>
      <c r="H190" s="6" t="s">
        <v>249</v>
      </c>
      <c r="I190" s="6" t="s">
        <v>186</v>
      </c>
      <c r="J190" s="6"/>
      <c r="K190" s="17">
        <v>5.48</v>
      </c>
      <c r="L190" s="6" t="s">
        <v>92</v>
      </c>
      <c r="M190" s="26">
        <v>4.6899999999999997E-2</v>
      </c>
      <c r="N190" s="8">
        <v>6.1600000000000002E-2</v>
      </c>
      <c r="O190" s="7">
        <v>3000000</v>
      </c>
      <c r="P190" s="7">
        <v>97.61</v>
      </c>
      <c r="Q190" s="7">
        <v>0</v>
      </c>
      <c r="R190" s="7">
        <v>2928.3</v>
      </c>
      <c r="S190" s="8">
        <v>1.2999999999999999E-3</v>
      </c>
      <c r="T190" s="8">
        <v>7.0000000000000001E-3</v>
      </c>
      <c r="U190" s="8">
        <v>1.5E-3</v>
      </c>
    </row>
    <row r="191" spans="2:21">
      <c r="B191" s="6" t="s">
        <v>381</v>
      </c>
      <c r="C191" s="17">
        <v>1143593</v>
      </c>
      <c r="D191" s="6" t="s">
        <v>120</v>
      </c>
      <c r="E191" s="6"/>
      <c r="F191" s="18">
        <v>550258438</v>
      </c>
      <c r="G191" s="6" t="s">
        <v>296</v>
      </c>
      <c r="H191" s="6" t="s">
        <v>249</v>
      </c>
      <c r="I191" s="6" t="s">
        <v>186</v>
      </c>
      <c r="J191" s="6"/>
      <c r="K191" s="17">
        <v>5.51</v>
      </c>
      <c r="L191" s="6" t="s">
        <v>92</v>
      </c>
      <c r="M191" s="26">
        <v>4.6899999999999997E-2</v>
      </c>
      <c r="N191" s="8">
        <v>6.2399999999999997E-2</v>
      </c>
      <c r="O191" s="7">
        <v>3036003</v>
      </c>
      <c r="P191" s="7">
        <v>98.77</v>
      </c>
      <c r="Q191" s="7">
        <v>0</v>
      </c>
      <c r="R191" s="7">
        <v>2998.66</v>
      </c>
      <c r="S191" s="8">
        <v>1.6000000000000001E-3</v>
      </c>
      <c r="T191" s="8">
        <v>7.1999999999999998E-3</v>
      </c>
      <c r="U191" s="8">
        <v>1.5E-3</v>
      </c>
    </row>
    <row r="192" spans="2:21">
      <c r="B192" s="6" t="s">
        <v>382</v>
      </c>
      <c r="C192" s="17">
        <v>1140417</v>
      </c>
      <c r="D192" s="6" t="s">
        <v>120</v>
      </c>
      <c r="E192" s="6"/>
      <c r="F192" s="18">
        <v>510119068</v>
      </c>
      <c r="G192" s="6" t="s">
        <v>254</v>
      </c>
      <c r="H192" s="6" t="s">
        <v>263</v>
      </c>
      <c r="I192" s="6" t="s">
        <v>172</v>
      </c>
      <c r="J192" s="6"/>
      <c r="K192" s="17">
        <v>4.96</v>
      </c>
      <c r="L192" s="6" t="s">
        <v>92</v>
      </c>
      <c r="M192" s="26">
        <v>3.9E-2</v>
      </c>
      <c r="N192" s="8">
        <v>4.6600000000000003E-2</v>
      </c>
      <c r="O192" s="7">
        <v>688000</v>
      </c>
      <c r="P192" s="7">
        <v>96.42</v>
      </c>
      <c r="Q192" s="7">
        <v>13.43</v>
      </c>
      <c r="R192" s="7">
        <v>676.8</v>
      </c>
      <c r="S192" s="8">
        <v>3.5000000000000001E-3</v>
      </c>
      <c r="T192" s="8">
        <v>1.6000000000000001E-3</v>
      </c>
      <c r="U192" s="8">
        <v>2.9999999999999997E-4</v>
      </c>
    </row>
    <row r="193" spans="2:21">
      <c r="B193" s="6" t="s">
        <v>383</v>
      </c>
      <c r="C193" s="17">
        <v>5760244</v>
      </c>
      <c r="D193" s="6" t="s">
        <v>120</v>
      </c>
      <c r="E193" s="6"/>
      <c r="F193" s="18">
        <v>520028010</v>
      </c>
      <c r="G193" s="6" t="s">
        <v>266</v>
      </c>
      <c r="H193" s="6" t="s">
        <v>263</v>
      </c>
      <c r="I193" s="6" t="s">
        <v>172</v>
      </c>
      <c r="J193" s="6"/>
      <c r="K193" s="17">
        <v>3.58</v>
      </c>
      <c r="L193" s="6" t="s">
        <v>92</v>
      </c>
      <c r="M193" s="26">
        <v>5.45E-2</v>
      </c>
      <c r="N193" s="8">
        <v>4.6800000000000001E-2</v>
      </c>
      <c r="O193" s="7">
        <v>992888</v>
      </c>
      <c r="P193" s="7">
        <v>97.82</v>
      </c>
      <c r="Q193" s="7">
        <v>0</v>
      </c>
      <c r="R193" s="7">
        <v>971.24</v>
      </c>
      <c r="S193" s="8">
        <v>8.0000000000000004E-4</v>
      </c>
      <c r="T193" s="8">
        <v>2.3E-3</v>
      </c>
      <c r="U193" s="8">
        <v>5.0000000000000001E-4</v>
      </c>
    </row>
    <row r="194" spans="2:21">
      <c r="B194" s="6" t="s">
        <v>384</v>
      </c>
      <c r="C194" s="17">
        <v>1143155</v>
      </c>
      <c r="D194" s="6" t="s">
        <v>120</v>
      </c>
      <c r="E194" s="6"/>
      <c r="F194" s="18">
        <v>1720</v>
      </c>
      <c r="G194" s="6" t="s">
        <v>248</v>
      </c>
      <c r="H194" s="6" t="s">
        <v>263</v>
      </c>
      <c r="I194" s="6" t="s">
        <v>172</v>
      </c>
      <c r="J194" s="6"/>
      <c r="K194" s="17">
        <v>3.63</v>
      </c>
      <c r="L194" s="6" t="s">
        <v>92</v>
      </c>
      <c r="M194" s="26">
        <v>5.2999999999999999E-2</v>
      </c>
      <c r="N194" s="8">
        <v>8.6800000000000002E-2</v>
      </c>
      <c r="O194" s="7">
        <v>2065765</v>
      </c>
      <c r="P194" s="7">
        <v>97.74</v>
      </c>
      <c r="Q194" s="7">
        <v>0</v>
      </c>
      <c r="R194" s="7">
        <v>2019.08</v>
      </c>
      <c r="S194" s="8">
        <v>5.0000000000000001E-3</v>
      </c>
      <c r="T194" s="8">
        <v>4.8999999999999998E-3</v>
      </c>
      <c r="U194" s="8">
        <v>1E-3</v>
      </c>
    </row>
    <row r="195" spans="2:21">
      <c r="B195" s="6" t="s">
        <v>385</v>
      </c>
      <c r="C195" s="17">
        <v>2590396</v>
      </c>
      <c r="D195" s="6" t="s">
        <v>120</v>
      </c>
      <c r="E195" s="6"/>
      <c r="F195" s="18">
        <v>520036658</v>
      </c>
      <c r="G195" s="6" t="s">
        <v>203</v>
      </c>
      <c r="H195" s="6" t="s">
        <v>282</v>
      </c>
      <c r="I195" s="6" t="s">
        <v>172</v>
      </c>
      <c r="J195" s="6"/>
      <c r="K195" s="17">
        <v>3.45</v>
      </c>
      <c r="L195" s="6" t="s">
        <v>92</v>
      </c>
      <c r="M195" s="26">
        <v>6.7000000000000004E-2</v>
      </c>
      <c r="N195" s="8">
        <v>5.4199999999999998E-2</v>
      </c>
      <c r="O195" s="7">
        <v>1860000</v>
      </c>
      <c r="P195" s="7">
        <v>98.47</v>
      </c>
      <c r="Q195" s="7">
        <v>58.87</v>
      </c>
      <c r="R195" s="7">
        <v>1890.42</v>
      </c>
      <c r="S195" s="8">
        <v>1.5E-3</v>
      </c>
      <c r="T195" s="8">
        <v>4.4999999999999997E-3</v>
      </c>
      <c r="U195" s="8">
        <v>1E-3</v>
      </c>
    </row>
    <row r="196" spans="2:21">
      <c r="B196" s="6" t="s">
        <v>386</v>
      </c>
      <c r="C196" s="17">
        <v>2590461</v>
      </c>
      <c r="D196" s="6" t="s">
        <v>120</v>
      </c>
      <c r="E196" s="6"/>
      <c r="F196" s="18">
        <v>520036658</v>
      </c>
      <c r="G196" s="6" t="s">
        <v>203</v>
      </c>
      <c r="H196" s="6" t="s">
        <v>282</v>
      </c>
      <c r="I196" s="6" t="s">
        <v>172</v>
      </c>
      <c r="J196" s="6"/>
      <c r="K196" s="17">
        <v>4.41</v>
      </c>
      <c r="L196" s="6" t="s">
        <v>92</v>
      </c>
      <c r="M196" s="26">
        <v>4.7E-2</v>
      </c>
      <c r="N196" s="8">
        <v>5.7799999999999997E-2</v>
      </c>
      <c r="O196" s="7">
        <v>2437500</v>
      </c>
      <c r="P196" s="7">
        <v>96.85</v>
      </c>
      <c r="Q196" s="7">
        <v>0</v>
      </c>
      <c r="R196" s="7">
        <v>2360.7199999999998</v>
      </c>
      <c r="S196" s="8">
        <v>3.0999999999999999E-3</v>
      </c>
      <c r="T196" s="8">
        <v>5.7000000000000002E-3</v>
      </c>
      <c r="U196" s="8">
        <v>1.1999999999999999E-3</v>
      </c>
    </row>
    <row r="197" spans="2:21">
      <c r="B197" s="6" t="s">
        <v>387</v>
      </c>
      <c r="C197" s="17">
        <v>1141365</v>
      </c>
      <c r="D197" s="6" t="s">
        <v>120</v>
      </c>
      <c r="E197" s="6"/>
      <c r="F197" s="18">
        <v>1687</v>
      </c>
      <c r="G197" s="6" t="s">
        <v>296</v>
      </c>
      <c r="H197" s="6" t="s">
        <v>282</v>
      </c>
      <c r="I197" s="6" t="s">
        <v>172</v>
      </c>
      <c r="J197" s="6"/>
      <c r="K197" s="17">
        <v>2.75</v>
      </c>
      <c r="L197" s="6" t="s">
        <v>92</v>
      </c>
      <c r="M197" s="26">
        <v>7.7499999999999999E-2</v>
      </c>
      <c r="N197" s="8">
        <v>6.2300000000000001E-2</v>
      </c>
      <c r="O197" s="7">
        <v>87000</v>
      </c>
      <c r="P197" s="7">
        <v>107.11</v>
      </c>
      <c r="Q197" s="7">
        <v>3.48</v>
      </c>
      <c r="R197" s="7">
        <v>96.66</v>
      </c>
      <c r="S197" s="8">
        <v>5.9999999999999995E-4</v>
      </c>
      <c r="T197" s="8">
        <v>2.0000000000000001E-4</v>
      </c>
      <c r="U197" s="8">
        <v>0</v>
      </c>
    </row>
    <row r="198" spans="2:21">
      <c r="B198" s="6" t="s">
        <v>388</v>
      </c>
      <c r="C198" s="17">
        <v>1141373</v>
      </c>
      <c r="D198" s="6" t="s">
        <v>120</v>
      </c>
      <c r="E198" s="6"/>
      <c r="F198" s="18">
        <v>1687</v>
      </c>
      <c r="G198" s="6" t="s">
        <v>296</v>
      </c>
      <c r="H198" s="6" t="s">
        <v>282</v>
      </c>
      <c r="I198" s="6" t="s">
        <v>172</v>
      </c>
      <c r="J198" s="6"/>
      <c r="K198" s="17">
        <v>2.73</v>
      </c>
      <c r="L198" s="6" t="s">
        <v>92</v>
      </c>
      <c r="M198" s="26">
        <v>7.7499999999999999E-2</v>
      </c>
      <c r="N198" s="8">
        <v>7.0099999999999996E-2</v>
      </c>
      <c r="O198" s="7">
        <v>913000</v>
      </c>
      <c r="P198" s="7">
        <v>108.32</v>
      </c>
      <c r="Q198" s="7">
        <v>0</v>
      </c>
      <c r="R198" s="7">
        <v>988.96</v>
      </c>
      <c r="S198" s="8">
        <v>1.6000000000000001E-3</v>
      </c>
      <c r="T198" s="8">
        <v>2.3999999999999998E-3</v>
      </c>
      <c r="U198" s="8">
        <v>5.0000000000000001E-4</v>
      </c>
    </row>
    <row r="199" spans="2:21">
      <c r="B199" s="6" t="s">
        <v>389</v>
      </c>
      <c r="C199" s="17">
        <v>1139922</v>
      </c>
      <c r="D199" s="6" t="s">
        <v>120</v>
      </c>
      <c r="E199" s="6"/>
      <c r="F199" s="18">
        <v>511396046</v>
      </c>
      <c r="G199" s="6" t="s">
        <v>197</v>
      </c>
      <c r="H199" s="6" t="s">
        <v>291</v>
      </c>
      <c r="I199" s="6"/>
      <c r="J199" s="6"/>
      <c r="K199" s="17">
        <v>4.79</v>
      </c>
      <c r="L199" s="6" t="s">
        <v>92</v>
      </c>
      <c r="M199" s="26">
        <v>5.9499999999999997E-2</v>
      </c>
      <c r="N199" s="8">
        <v>7.9699999999999993E-2</v>
      </c>
      <c r="O199" s="7">
        <v>2000000</v>
      </c>
      <c r="P199" s="7">
        <v>87.62</v>
      </c>
      <c r="Q199" s="7">
        <v>56.88</v>
      </c>
      <c r="R199" s="7">
        <v>1809.28</v>
      </c>
      <c r="S199" s="8">
        <v>2E-3</v>
      </c>
      <c r="T199" s="8">
        <v>4.3E-3</v>
      </c>
      <c r="U199" s="8">
        <v>8.9999999999999998E-4</v>
      </c>
    </row>
    <row r="200" spans="2:21">
      <c r="B200" s="6" t="s">
        <v>390</v>
      </c>
      <c r="C200" s="17">
        <v>1142488</v>
      </c>
      <c r="D200" s="6" t="s">
        <v>120</v>
      </c>
      <c r="E200" s="6"/>
      <c r="F200" s="18">
        <v>515060044</v>
      </c>
      <c r="G200" s="6" t="s">
        <v>296</v>
      </c>
      <c r="H200" s="6" t="s">
        <v>291</v>
      </c>
      <c r="I200" s="6"/>
      <c r="J200" s="6"/>
      <c r="K200" s="17">
        <v>3.76</v>
      </c>
      <c r="L200" s="6" t="s">
        <v>92</v>
      </c>
      <c r="M200" s="26">
        <v>0.03</v>
      </c>
      <c r="N200" s="8">
        <v>9.11E-2</v>
      </c>
      <c r="O200" s="7">
        <v>698000</v>
      </c>
      <c r="P200" s="7">
        <v>100.39</v>
      </c>
      <c r="Q200" s="7">
        <v>0</v>
      </c>
      <c r="R200" s="7">
        <v>700.72</v>
      </c>
      <c r="S200" s="8">
        <v>1.1000000000000001E-3</v>
      </c>
      <c r="T200" s="8">
        <v>1.6999999999999999E-3</v>
      </c>
      <c r="U200" s="8">
        <v>4.0000000000000002E-4</v>
      </c>
    </row>
    <row r="201" spans="2:21">
      <c r="B201" s="13" t="s">
        <v>391</v>
      </c>
      <c r="C201" s="14"/>
      <c r="D201" s="13"/>
      <c r="E201" s="13"/>
      <c r="F201" s="13"/>
      <c r="G201" s="13"/>
      <c r="H201" s="13"/>
      <c r="I201" s="13"/>
      <c r="J201" s="13"/>
      <c r="L201" s="13"/>
      <c r="M201" s="36"/>
      <c r="O201" s="15">
        <v>0</v>
      </c>
      <c r="R201" s="15">
        <v>0</v>
      </c>
      <c r="T201" s="16">
        <v>0</v>
      </c>
      <c r="U201" s="16">
        <v>0</v>
      </c>
    </row>
    <row r="202" spans="2:21">
      <c r="B202" s="3" t="s">
        <v>392</v>
      </c>
      <c r="C202" s="12"/>
      <c r="D202" s="3"/>
      <c r="E202" s="3"/>
      <c r="F202" s="3"/>
      <c r="G202" s="3"/>
      <c r="H202" s="3"/>
      <c r="I202" s="3"/>
      <c r="J202" s="3"/>
      <c r="K202" s="12">
        <v>5.47</v>
      </c>
      <c r="L202" s="3"/>
      <c r="M202" s="36"/>
      <c r="N202" s="10">
        <v>4.7800000000000002E-2</v>
      </c>
      <c r="O202" s="9">
        <v>21018000</v>
      </c>
      <c r="R202" s="9">
        <v>55370.62</v>
      </c>
      <c r="T202" s="10">
        <v>0.13300000000000001</v>
      </c>
      <c r="U202" s="10">
        <v>2.81E-2</v>
      </c>
    </row>
    <row r="203" spans="2:21">
      <c r="B203" s="13" t="s">
        <v>393</v>
      </c>
      <c r="C203" s="14"/>
      <c r="D203" s="13"/>
      <c r="E203" s="13"/>
      <c r="F203" s="13"/>
      <c r="G203" s="13"/>
      <c r="H203" s="13"/>
      <c r="I203" s="13"/>
      <c r="J203" s="13"/>
      <c r="K203" s="14">
        <v>8.81</v>
      </c>
      <c r="L203" s="13"/>
      <c r="M203" s="36"/>
      <c r="N203" s="16">
        <v>5.74E-2</v>
      </c>
      <c r="O203" s="15">
        <v>1320000</v>
      </c>
      <c r="R203" s="15">
        <v>5377.06</v>
      </c>
      <c r="T203" s="16">
        <v>1.29E-2</v>
      </c>
      <c r="U203" s="16">
        <v>2.7000000000000001E-3</v>
      </c>
    </row>
    <row r="204" spans="2:21">
      <c r="B204" s="6" t="s">
        <v>394</v>
      </c>
      <c r="C204" s="17" t="s">
        <v>395</v>
      </c>
      <c r="D204" s="6" t="s">
        <v>146</v>
      </c>
      <c r="E204" s="6" t="s">
        <v>396</v>
      </c>
      <c r="F204" s="6"/>
      <c r="G204" s="6" t="s">
        <v>146</v>
      </c>
      <c r="H204" s="6" t="s">
        <v>397</v>
      </c>
      <c r="I204" s="6" t="s">
        <v>148</v>
      </c>
      <c r="J204" s="6"/>
      <c r="K204" s="17">
        <v>7.11</v>
      </c>
      <c r="L204" s="6" t="s">
        <v>43</v>
      </c>
      <c r="M204" s="26">
        <v>7.7499999999999999E-2</v>
      </c>
      <c r="N204" s="8">
        <v>5.2200000000000003E-2</v>
      </c>
      <c r="O204" s="7">
        <v>740000</v>
      </c>
      <c r="P204" s="7">
        <v>121.08</v>
      </c>
      <c r="Q204" s="7">
        <v>0</v>
      </c>
      <c r="R204" s="7">
        <v>3269.35</v>
      </c>
      <c r="S204" s="8">
        <v>2.5000000000000001E-3</v>
      </c>
      <c r="T204" s="8">
        <v>7.9000000000000008E-3</v>
      </c>
      <c r="U204" s="8">
        <v>1.6999999999999999E-3</v>
      </c>
    </row>
    <row r="205" spans="2:21">
      <c r="B205" s="6" t="s">
        <v>398</v>
      </c>
      <c r="C205" s="17" t="s">
        <v>399</v>
      </c>
      <c r="D205" s="6" t="s">
        <v>146</v>
      </c>
      <c r="E205" s="6" t="s">
        <v>396</v>
      </c>
      <c r="F205" s="6"/>
      <c r="G205" s="6" t="s">
        <v>215</v>
      </c>
      <c r="H205" s="6" t="s">
        <v>400</v>
      </c>
      <c r="I205" s="6" t="s">
        <v>148</v>
      </c>
      <c r="J205" s="6"/>
      <c r="K205" s="17">
        <v>11.46</v>
      </c>
      <c r="L205" s="6" t="s">
        <v>43</v>
      </c>
      <c r="M205" s="26">
        <v>6.3750000000000001E-2</v>
      </c>
      <c r="N205" s="8">
        <v>6.5600000000000006E-2</v>
      </c>
      <c r="O205" s="7">
        <v>580000</v>
      </c>
      <c r="P205" s="7">
        <v>99.59</v>
      </c>
      <c r="Q205" s="7">
        <v>0</v>
      </c>
      <c r="R205" s="7">
        <v>2107.71</v>
      </c>
      <c r="S205" s="8">
        <v>1E-3</v>
      </c>
      <c r="T205" s="8">
        <v>5.1000000000000004E-3</v>
      </c>
      <c r="U205" s="8">
        <v>1.1000000000000001E-3</v>
      </c>
    </row>
    <row r="206" spans="2:21">
      <c r="B206" s="13" t="s">
        <v>401</v>
      </c>
      <c r="C206" s="14"/>
      <c r="D206" s="13"/>
      <c r="E206" s="13"/>
      <c r="F206" s="13"/>
      <c r="G206" s="13"/>
      <c r="H206" s="13"/>
      <c r="I206" s="13"/>
      <c r="J206" s="13"/>
      <c r="K206" s="14">
        <v>5.1100000000000003</v>
      </c>
      <c r="L206" s="13"/>
      <c r="M206" s="36"/>
      <c r="N206" s="16">
        <v>4.6800000000000001E-2</v>
      </c>
      <c r="O206" s="15">
        <v>19698000</v>
      </c>
      <c r="R206" s="15">
        <v>49993.57</v>
      </c>
      <c r="T206" s="16">
        <v>0.1201</v>
      </c>
      <c r="U206" s="16">
        <v>2.53E-2</v>
      </c>
    </row>
    <row r="207" spans="2:21">
      <c r="B207" s="6" t="s">
        <v>402</v>
      </c>
      <c r="C207" s="17" t="s">
        <v>403</v>
      </c>
      <c r="D207" s="6" t="s">
        <v>404</v>
      </c>
      <c r="E207" s="6" t="s">
        <v>396</v>
      </c>
      <c r="F207" s="6"/>
      <c r="G207" s="6" t="s">
        <v>405</v>
      </c>
      <c r="H207" s="6" t="s">
        <v>406</v>
      </c>
      <c r="I207" s="6" t="s">
        <v>148</v>
      </c>
      <c r="J207" s="6"/>
      <c r="K207" s="17">
        <v>1.47</v>
      </c>
      <c r="L207" s="6" t="s">
        <v>43</v>
      </c>
      <c r="M207" s="26">
        <v>5.0999999999999997E-2</v>
      </c>
      <c r="N207" s="8">
        <v>3.15E-2</v>
      </c>
      <c r="O207" s="7">
        <v>190000</v>
      </c>
      <c r="P207" s="7">
        <v>105.28</v>
      </c>
      <c r="Q207" s="7">
        <v>0</v>
      </c>
      <c r="R207" s="7">
        <v>729.93</v>
      </c>
      <c r="S207" s="8">
        <v>2.0000000000000001E-4</v>
      </c>
      <c r="T207" s="8">
        <v>1.8E-3</v>
      </c>
      <c r="U207" s="8">
        <v>4.0000000000000002E-4</v>
      </c>
    </row>
    <row r="208" spans="2:21">
      <c r="B208" s="6" t="s">
        <v>407</v>
      </c>
      <c r="C208" s="17" t="s">
        <v>408</v>
      </c>
      <c r="D208" s="6" t="s">
        <v>409</v>
      </c>
      <c r="E208" s="6" t="s">
        <v>396</v>
      </c>
      <c r="F208" s="6"/>
      <c r="G208" s="6" t="s">
        <v>246</v>
      </c>
      <c r="H208" s="6" t="s">
        <v>406</v>
      </c>
      <c r="I208" s="6" t="s">
        <v>410</v>
      </c>
      <c r="J208" s="6"/>
      <c r="K208" s="17">
        <v>1.88</v>
      </c>
      <c r="L208" s="6" t="s">
        <v>43</v>
      </c>
      <c r="M208" s="26">
        <v>5.1249999999999997E-2</v>
      </c>
      <c r="N208" s="8">
        <v>3.3399999999999999E-2</v>
      </c>
      <c r="O208" s="7">
        <v>104000</v>
      </c>
      <c r="P208" s="7">
        <v>106.03</v>
      </c>
      <c r="Q208" s="7">
        <v>0</v>
      </c>
      <c r="R208" s="7">
        <v>402.37</v>
      </c>
      <c r="S208" s="8">
        <v>1E-4</v>
      </c>
      <c r="T208" s="8">
        <v>1E-3</v>
      </c>
      <c r="U208" s="8">
        <v>2.0000000000000001E-4</v>
      </c>
    </row>
    <row r="209" spans="2:21">
      <c r="B209" s="6" t="s">
        <v>411</v>
      </c>
      <c r="C209" s="17" t="s">
        <v>412</v>
      </c>
      <c r="D209" s="6" t="s">
        <v>146</v>
      </c>
      <c r="E209" s="6" t="s">
        <v>396</v>
      </c>
      <c r="F209" s="6"/>
      <c r="G209" s="6" t="s">
        <v>413</v>
      </c>
      <c r="H209" s="6" t="s">
        <v>414</v>
      </c>
      <c r="I209" s="6" t="s">
        <v>148</v>
      </c>
      <c r="J209" s="6"/>
      <c r="K209" s="17">
        <v>4.24</v>
      </c>
      <c r="L209" s="6" t="s">
        <v>43</v>
      </c>
      <c r="M209" s="26">
        <v>3.3000000000000002E-2</v>
      </c>
      <c r="N209" s="8">
        <v>3.5200000000000002E-2</v>
      </c>
      <c r="O209" s="7">
        <v>60000</v>
      </c>
      <c r="P209" s="7">
        <v>100.51</v>
      </c>
      <c r="Q209" s="7">
        <v>0</v>
      </c>
      <c r="R209" s="7">
        <v>220.06</v>
      </c>
      <c r="S209" s="8">
        <v>0</v>
      </c>
      <c r="T209" s="8">
        <v>5.0000000000000001E-4</v>
      </c>
      <c r="U209" s="8">
        <v>1E-4</v>
      </c>
    </row>
    <row r="210" spans="2:21">
      <c r="B210" s="6" t="s">
        <v>415</v>
      </c>
      <c r="C210" s="17" t="s">
        <v>416</v>
      </c>
      <c r="D210" s="6" t="s">
        <v>152</v>
      </c>
      <c r="E210" s="6" t="s">
        <v>396</v>
      </c>
      <c r="F210" s="6"/>
      <c r="G210" s="6" t="s">
        <v>417</v>
      </c>
      <c r="H210" s="6" t="s">
        <v>414</v>
      </c>
      <c r="I210" s="6" t="s">
        <v>148</v>
      </c>
      <c r="J210" s="6"/>
      <c r="K210" s="17">
        <v>0.86</v>
      </c>
      <c r="L210" s="6" t="s">
        <v>43</v>
      </c>
      <c r="M210" s="26">
        <v>7.4499999999999997E-2</v>
      </c>
      <c r="N210" s="8">
        <v>2.8199999999999999E-2</v>
      </c>
      <c r="O210" s="7">
        <v>42000</v>
      </c>
      <c r="P210" s="7">
        <v>104.89</v>
      </c>
      <c r="Q210" s="7">
        <v>0</v>
      </c>
      <c r="R210" s="7">
        <v>160.76</v>
      </c>
      <c r="S210" s="8">
        <v>1E-4</v>
      </c>
      <c r="T210" s="8">
        <v>4.0000000000000002E-4</v>
      </c>
      <c r="U210" s="8">
        <v>1E-4</v>
      </c>
    </row>
    <row r="211" spans="2:21">
      <c r="B211" s="6" t="s">
        <v>418</v>
      </c>
      <c r="C211" s="17" t="s">
        <v>419</v>
      </c>
      <c r="D211" s="6" t="s">
        <v>146</v>
      </c>
      <c r="E211" s="6" t="s">
        <v>396</v>
      </c>
      <c r="F211" s="6"/>
      <c r="G211" s="6" t="s">
        <v>420</v>
      </c>
      <c r="H211" s="6" t="s">
        <v>414</v>
      </c>
      <c r="I211" s="6" t="s">
        <v>148</v>
      </c>
      <c r="J211" s="6"/>
      <c r="K211" s="17">
        <v>3.89</v>
      </c>
      <c r="L211" s="6" t="s">
        <v>58</v>
      </c>
      <c r="M211" s="26">
        <v>6.4500000000000002E-2</v>
      </c>
      <c r="N211" s="8">
        <v>8.8400000000000006E-2</v>
      </c>
      <c r="O211" s="7">
        <v>6300000</v>
      </c>
      <c r="P211" s="7">
        <v>92.41</v>
      </c>
      <c r="Q211" s="7">
        <v>0</v>
      </c>
      <c r="R211" s="7">
        <v>1065.99</v>
      </c>
      <c r="S211" s="8">
        <v>2.9999999999999997E-4</v>
      </c>
      <c r="T211" s="8">
        <v>2.5999999999999999E-3</v>
      </c>
      <c r="U211" s="8">
        <v>5.0000000000000001E-4</v>
      </c>
    </row>
    <row r="212" spans="2:21">
      <c r="B212" s="6" t="s">
        <v>421</v>
      </c>
      <c r="C212" s="17" t="s">
        <v>422</v>
      </c>
      <c r="D212" s="6" t="s">
        <v>152</v>
      </c>
      <c r="E212" s="6" t="s">
        <v>396</v>
      </c>
      <c r="F212" s="6"/>
      <c r="G212" s="6" t="s">
        <v>405</v>
      </c>
      <c r="H212" s="6" t="s">
        <v>414</v>
      </c>
      <c r="I212" s="6" t="s">
        <v>148</v>
      </c>
      <c r="J212" s="6"/>
      <c r="K212" s="17">
        <v>0.38</v>
      </c>
      <c r="L212" s="6" t="s">
        <v>43</v>
      </c>
      <c r="M212" s="26">
        <v>5.5E-2</v>
      </c>
      <c r="N212" s="8">
        <v>3.1E-2</v>
      </c>
      <c r="O212" s="7">
        <v>49000</v>
      </c>
      <c r="P212" s="7">
        <v>101.58</v>
      </c>
      <c r="Q212" s="7">
        <v>0</v>
      </c>
      <c r="R212" s="7">
        <v>181.62</v>
      </c>
      <c r="S212" s="8">
        <v>2.0000000000000001E-4</v>
      </c>
      <c r="T212" s="8">
        <v>4.0000000000000002E-4</v>
      </c>
      <c r="U212" s="8">
        <v>1E-4</v>
      </c>
    </row>
    <row r="213" spans="2:21">
      <c r="B213" s="6" t="s">
        <v>423</v>
      </c>
      <c r="C213" s="17" t="s">
        <v>424</v>
      </c>
      <c r="D213" s="6" t="s">
        <v>425</v>
      </c>
      <c r="E213" s="6" t="s">
        <v>396</v>
      </c>
      <c r="F213" s="6"/>
      <c r="G213" s="6" t="s">
        <v>417</v>
      </c>
      <c r="H213" s="6" t="s">
        <v>414</v>
      </c>
      <c r="I213" s="6" t="s">
        <v>148</v>
      </c>
      <c r="J213" s="6"/>
      <c r="K213" s="17">
        <v>2.75</v>
      </c>
      <c r="L213" s="6" t="s">
        <v>43</v>
      </c>
      <c r="M213" s="26">
        <v>7.2499999999999995E-2</v>
      </c>
      <c r="N213" s="8">
        <v>4.1599999999999998E-2</v>
      </c>
      <c r="O213" s="7">
        <v>320000</v>
      </c>
      <c r="P213" s="7">
        <v>112.04</v>
      </c>
      <c r="Q213" s="7">
        <v>0</v>
      </c>
      <c r="R213" s="7">
        <v>1308.31</v>
      </c>
      <c r="S213" s="8">
        <v>2.0000000000000001E-4</v>
      </c>
      <c r="T213" s="8">
        <v>3.0999999999999999E-3</v>
      </c>
      <c r="U213" s="8">
        <v>6.9999999999999999E-4</v>
      </c>
    </row>
    <row r="214" spans="2:21">
      <c r="B214" s="6" t="s">
        <v>426</v>
      </c>
      <c r="C214" s="17" t="s">
        <v>427</v>
      </c>
      <c r="D214" s="6" t="s">
        <v>146</v>
      </c>
      <c r="E214" s="6" t="s">
        <v>396</v>
      </c>
      <c r="F214" s="6"/>
      <c r="G214" s="6" t="s">
        <v>428</v>
      </c>
      <c r="H214" s="6" t="s">
        <v>429</v>
      </c>
      <c r="I214" s="6" t="s">
        <v>430</v>
      </c>
      <c r="J214" s="6"/>
      <c r="K214" s="17">
        <v>0.8</v>
      </c>
      <c r="L214" s="6" t="s">
        <v>43</v>
      </c>
      <c r="M214" s="26">
        <v>6.3E-2</v>
      </c>
      <c r="N214" s="8">
        <v>2.8199999999999999E-2</v>
      </c>
      <c r="O214" s="7">
        <v>236000</v>
      </c>
      <c r="P214" s="7">
        <v>103.95</v>
      </c>
      <c r="Q214" s="7">
        <v>0</v>
      </c>
      <c r="R214" s="7">
        <v>895.15</v>
      </c>
      <c r="S214" s="8">
        <v>1E-4</v>
      </c>
      <c r="T214" s="8">
        <v>2.2000000000000001E-3</v>
      </c>
      <c r="U214" s="8">
        <v>5.0000000000000001E-4</v>
      </c>
    </row>
    <row r="215" spans="2:21">
      <c r="B215" s="6" t="s">
        <v>431</v>
      </c>
      <c r="C215" s="17" t="s">
        <v>432</v>
      </c>
      <c r="D215" s="6" t="s">
        <v>152</v>
      </c>
      <c r="E215" s="6" t="s">
        <v>396</v>
      </c>
      <c r="F215" s="6"/>
      <c r="G215" s="6" t="s">
        <v>405</v>
      </c>
      <c r="H215" s="6" t="s">
        <v>433</v>
      </c>
      <c r="I215" s="6" t="s">
        <v>148</v>
      </c>
      <c r="J215" s="6"/>
      <c r="K215" s="17">
        <v>0.91</v>
      </c>
      <c r="L215" s="6" t="s">
        <v>43</v>
      </c>
      <c r="M215" s="26">
        <v>7.6249999999999998E-2</v>
      </c>
      <c r="N215" s="8">
        <v>2.9700000000000001E-2</v>
      </c>
      <c r="O215" s="7">
        <v>120000</v>
      </c>
      <c r="P215" s="7">
        <v>104.81</v>
      </c>
      <c r="Q215" s="7">
        <v>0</v>
      </c>
      <c r="R215" s="7">
        <v>458.95</v>
      </c>
      <c r="S215" s="8">
        <v>0</v>
      </c>
      <c r="T215" s="8">
        <v>1.1000000000000001E-3</v>
      </c>
      <c r="U215" s="8">
        <v>2.0000000000000001E-4</v>
      </c>
    </row>
    <row r="216" spans="2:21">
      <c r="B216" s="6" t="s">
        <v>434</v>
      </c>
      <c r="C216" s="17" t="s">
        <v>435</v>
      </c>
      <c r="D216" s="6" t="s">
        <v>146</v>
      </c>
      <c r="E216" s="6" t="s">
        <v>396</v>
      </c>
      <c r="F216" s="6"/>
      <c r="G216" s="6" t="s">
        <v>428</v>
      </c>
      <c r="H216" s="6" t="s">
        <v>436</v>
      </c>
      <c r="I216" s="6" t="s">
        <v>430</v>
      </c>
      <c r="J216" s="6"/>
      <c r="K216" s="17">
        <v>0.88</v>
      </c>
      <c r="L216" s="6" t="s">
        <v>43</v>
      </c>
      <c r="M216" s="26">
        <v>8.5000000000000006E-2</v>
      </c>
      <c r="N216" s="8">
        <v>2.9399999999999999E-2</v>
      </c>
      <c r="O216" s="7">
        <v>54000</v>
      </c>
      <c r="P216" s="7">
        <v>105.77</v>
      </c>
      <c r="Q216" s="7">
        <v>0</v>
      </c>
      <c r="R216" s="7">
        <v>208.41</v>
      </c>
      <c r="S216" s="8">
        <v>0</v>
      </c>
      <c r="T216" s="8">
        <v>5.0000000000000001E-4</v>
      </c>
      <c r="U216" s="8">
        <v>1E-4</v>
      </c>
    </row>
    <row r="217" spans="2:21">
      <c r="B217" s="6" t="s">
        <v>437</v>
      </c>
      <c r="C217" s="17" t="s">
        <v>438</v>
      </c>
      <c r="D217" s="6" t="s">
        <v>439</v>
      </c>
      <c r="E217" s="6" t="s">
        <v>396</v>
      </c>
      <c r="F217" s="6"/>
      <c r="G217" s="6" t="s">
        <v>428</v>
      </c>
      <c r="H217" s="6" t="s">
        <v>433</v>
      </c>
      <c r="I217" s="6" t="s">
        <v>148</v>
      </c>
      <c r="J217" s="6"/>
      <c r="K217" s="17">
        <v>3.31</v>
      </c>
      <c r="L217" s="6" t="s">
        <v>43</v>
      </c>
      <c r="M217" s="26">
        <v>4.7500000000000001E-2</v>
      </c>
      <c r="N217" s="8">
        <v>4.3299999999999998E-2</v>
      </c>
      <c r="O217" s="7">
        <v>100000</v>
      </c>
      <c r="P217" s="7">
        <v>103.36</v>
      </c>
      <c r="Q217" s="7">
        <v>0</v>
      </c>
      <c r="R217" s="7">
        <v>377.16</v>
      </c>
      <c r="S217" s="8">
        <v>2.0000000000000001E-4</v>
      </c>
      <c r="T217" s="8">
        <v>8.9999999999999998E-4</v>
      </c>
      <c r="U217" s="8">
        <v>2.0000000000000001E-4</v>
      </c>
    </row>
    <row r="218" spans="2:21">
      <c r="B218" s="6" t="s">
        <v>440</v>
      </c>
      <c r="C218" s="17" t="s">
        <v>441</v>
      </c>
      <c r="D218" s="6" t="s">
        <v>442</v>
      </c>
      <c r="E218" s="6" t="s">
        <v>396</v>
      </c>
      <c r="F218" s="6"/>
      <c r="G218" s="6" t="s">
        <v>417</v>
      </c>
      <c r="H218" s="6" t="s">
        <v>433</v>
      </c>
      <c r="I218" s="6" t="s">
        <v>148</v>
      </c>
      <c r="J218" s="6"/>
      <c r="K218" s="17">
        <v>11.04</v>
      </c>
      <c r="L218" s="6" t="s">
        <v>45</v>
      </c>
      <c r="M218" s="26">
        <v>9.2499999999999999E-2</v>
      </c>
      <c r="N218" s="8">
        <v>7.3899999999999993E-2</v>
      </c>
      <c r="O218" s="7">
        <v>154000</v>
      </c>
      <c r="P218" s="7">
        <v>123.96</v>
      </c>
      <c r="Q218" s="7">
        <v>0</v>
      </c>
      <c r="R218" s="7">
        <v>911.57</v>
      </c>
      <c r="S218" s="8">
        <v>2.9999999999999997E-4</v>
      </c>
      <c r="T218" s="8">
        <v>2.2000000000000001E-3</v>
      </c>
      <c r="U218" s="8">
        <v>5.0000000000000001E-4</v>
      </c>
    </row>
    <row r="219" spans="2:21">
      <c r="B219" s="6" t="s">
        <v>443</v>
      </c>
      <c r="C219" s="17" t="s">
        <v>444</v>
      </c>
      <c r="D219" s="6" t="s">
        <v>152</v>
      </c>
      <c r="E219" s="6" t="s">
        <v>396</v>
      </c>
      <c r="F219" s="6"/>
      <c r="G219" s="6" t="s">
        <v>171</v>
      </c>
      <c r="H219" s="6" t="s">
        <v>433</v>
      </c>
      <c r="I219" s="6" t="s">
        <v>148</v>
      </c>
      <c r="J219" s="6"/>
      <c r="K219" s="17">
        <v>4.95</v>
      </c>
      <c r="L219" s="6" t="s">
        <v>43</v>
      </c>
      <c r="M219" s="26">
        <v>3.5841999999999999E-2</v>
      </c>
      <c r="N219" s="8">
        <v>2.92E-2</v>
      </c>
      <c r="O219" s="7">
        <v>450000</v>
      </c>
      <c r="P219" s="7">
        <v>103.74</v>
      </c>
      <c r="Q219" s="7">
        <v>0</v>
      </c>
      <c r="R219" s="7">
        <v>1703.53</v>
      </c>
      <c r="S219" s="8">
        <v>2.9999999999999997E-4</v>
      </c>
      <c r="T219" s="8">
        <v>4.1000000000000003E-3</v>
      </c>
      <c r="U219" s="8">
        <v>8.9999999999999998E-4</v>
      </c>
    </row>
    <row r="220" spans="2:21">
      <c r="B220" s="6" t="s">
        <v>445</v>
      </c>
      <c r="C220" s="17" t="s">
        <v>446</v>
      </c>
      <c r="D220" s="6" t="s">
        <v>152</v>
      </c>
      <c r="E220" s="6" t="s">
        <v>396</v>
      </c>
      <c r="F220" s="6"/>
      <c r="G220" s="6" t="s">
        <v>171</v>
      </c>
      <c r="H220" s="6" t="s">
        <v>433</v>
      </c>
      <c r="I220" s="6" t="s">
        <v>148</v>
      </c>
      <c r="J220" s="6"/>
      <c r="K220" s="17">
        <v>5.08</v>
      </c>
      <c r="L220" s="6" t="s">
        <v>43</v>
      </c>
      <c r="M220" s="26">
        <v>0.04</v>
      </c>
      <c r="N220" s="8">
        <v>0.04</v>
      </c>
      <c r="O220" s="7">
        <v>297000</v>
      </c>
      <c r="P220" s="7">
        <v>101.47</v>
      </c>
      <c r="Q220" s="7">
        <v>0</v>
      </c>
      <c r="R220" s="7">
        <v>1099.6500000000001</v>
      </c>
      <c r="S220" s="8">
        <v>1E-4</v>
      </c>
      <c r="T220" s="8">
        <v>2.5999999999999999E-3</v>
      </c>
      <c r="U220" s="8">
        <v>5.9999999999999995E-4</v>
      </c>
    </row>
    <row r="221" spans="2:21">
      <c r="B221" s="6" t="s">
        <v>447</v>
      </c>
      <c r="C221" s="17" t="s">
        <v>448</v>
      </c>
      <c r="D221" s="6" t="s">
        <v>146</v>
      </c>
      <c r="E221" s="6" t="s">
        <v>396</v>
      </c>
      <c r="F221" s="6"/>
      <c r="G221" s="6" t="s">
        <v>405</v>
      </c>
      <c r="H221" s="6" t="s">
        <v>433</v>
      </c>
      <c r="I221" s="6" t="s">
        <v>148</v>
      </c>
      <c r="J221" s="6"/>
      <c r="K221" s="17">
        <v>4.4800000000000004</v>
      </c>
      <c r="L221" s="6" t="s">
        <v>43</v>
      </c>
      <c r="M221" s="26">
        <v>3.3750000000000002E-2</v>
      </c>
      <c r="N221" s="8">
        <v>3.9300000000000002E-2</v>
      </c>
      <c r="O221" s="7">
        <v>334000</v>
      </c>
      <c r="P221" s="7">
        <v>98.27</v>
      </c>
      <c r="Q221" s="7">
        <v>0</v>
      </c>
      <c r="R221" s="7">
        <v>1197.67</v>
      </c>
      <c r="S221" s="8">
        <v>2.0000000000000001E-4</v>
      </c>
      <c r="T221" s="8">
        <v>2.8999999999999998E-3</v>
      </c>
      <c r="U221" s="8">
        <v>5.9999999999999995E-4</v>
      </c>
    </row>
    <row r="222" spans="2:21">
      <c r="B222" s="6" t="s">
        <v>449</v>
      </c>
      <c r="C222" s="17" t="s">
        <v>450</v>
      </c>
      <c r="D222" s="6" t="s">
        <v>146</v>
      </c>
      <c r="E222" s="6" t="s">
        <v>396</v>
      </c>
      <c r="F222" s="6"/>
      <c r="G222" s="6" t="s">
        <v>210</v>
      </c>
      <c r="H222" s="6" t="s">
        <v>433</v>
      </c>
      <c r="I222" s="6" t="s">
        <v>148</v>
      </c>
      <c r="J222" s="6"/>
      <c r="K222" s="17">
        <v>2.0499999999999998</v>
      </c>
      <c r="L222" s="6" t="s">
        <v>43</v>
      </c>
      <c r="M222" s="26">
        <v>5.5E-2</v>
      </c>
      <c r="N222" s="8">
        <v>3.2300000000000002E-2</v>
      </c>
      <c r="O222" s="7">
        <v>31000</v>
      </c>
      <c r="P222" s="7">
        <v>106.56</v>
      </c>
      <c r="Q222" s="7">
        <v>0</v>
      </c>
      <c r="R222" s="7">
        <v>120.54</v>
      </c>
      <c r="S222" s="8">
        <v>1E-4</v>
      </c>
      <c r="T222" s="8">
        <v>2.9999999999999997E-4</v>
      </c>
      <c r="U222" s="8">
        <v>1E-4</v>
      </c>
    </row>
    <row r="223" spans="2:21">
      <c r="B223" s="6" t="s">
        <v>451</v>
      </c>
      <c r="C223" s="17" t="s">
        <v>452</v>
      </c>
      <c r="D223" s="6" t="s">
        <v>146</v>
      </c>
      <c r="E223" s="6" t="s">
        <v>396</v>
      </c>
      <c r="F223" s="6"/>
      <c r="G223" s="6" t="s">
        <v>345</v>
      </c>
      <c r="H223" s="6" t="s">
        <v>433</v>
      </c>
      <c r="I223" s="6" t="s">
        <v>148</v>
      </c>
      <c r="J223" s="6"/>
      <c r="K223" s="17">
        <v>7.02</v>
      </c>
      <c r="L223" s="6" t="s">
        <v>43</v>
      </c>
      <c r="M223" s="26">
        <v>4.2500000000000003E-2</v>
      </c>
      <c r="N223" s="8">
        <v>5.2200000000000003E-2</v>
      </c>
      <c r="O223" s="7">
        <v>140000</v>
      </c>
      <c r="P223" s="7">
        <v>94.6</v>
      </c>
      <c r="Q223" s="7">
        <v>0</v>
      </c>
      <c r="R223" s="7">
        <v>483.26</v>
      </c>
      <c r="S223" s="8">
        <v>1E-4</v>
      </c>
      <c r="T223" s="8">
        <v>1.1999999999999999E-3</v>
      </c>
      <c r="U223" s="8">
        <v>2.0000000000000001E-4</v>
      </c>
    </row>
    <row r="224" spans="2:21">
      <c r="B224" s="6" t="s">
        <v>453</v>
      </c>
      <c r="C224" s="17" t="s">
        <v>454</v>
      </c>
      <c r="D224" s="6" t="s">
        <v>146</v>
      </c>
      <c r="E224" s="6" t="s">
        <v>396</v>
      </c>
      <c r="F224" s="6"/>
      <c r="G224" s="6" t="s">
        <v>428</v>
      </c>
      <c r="H224" s="6" t="s">
        <v>433</v>
      </c>
      <c r="I224" s="6" t="s">
        <v>148</v>
      </c>
      <c r="J224" s="6"/>
      <c r="K224" s="17">
        <v>13.67</v>
      </c>
      <c r="L224" s="6" t="s">
        <v>43</v>
      </c>
      <c r="M224" s="26">
        <v>5.5E-2</v>
      </c>
      <c r="N224" s="8">
        <v>6.5199999999999994E-2</v>
      </c>
      <c r="O224" s="7">
        <v>780000</v>
      </c>
      <c r="P224" s="7">
        <v>88.92</v>
      </c>
      <c r="Q224" s="7">
        <v>0</v>
      </c>
      <c r="R224" s="7">
        <v>2530.73</v>
      </c>
      <c r="S224" s="8">
        <v>5.1999999999999998E-3</v>
      </c>
      <c r="T224" s="8">
        <v>6.1000000000000004E-3</v>
      </c>
      <c r="U224" s="8">
        <v>1.2999999999999999E-3</v>
      </c>
    </row>
    <row r="225" spans="2:21">
      <c r="B225" s="6" t="s">
        <v>455</v>
      </c>
      <c r="C225" s="17" t="s">
        <v>456</v>
      </c>
      <c r="D225" s="6" t="s">
        <v>152</v>
      </c>
      <c r="E225" s="6" t="s">
        <v>396</v>
      </c>
      <c r="F225" s="6"/>
      <c r="G225" s="6" t="s">
        <v>405</v>
      </c>
      <c r="H225" s="6" t="s">
        <v>433</v>
      </c>
      <c r="I225" s="6" t="s">
        <v>148</v>
      </c>
      <c r="J225" s="6"/>
      <c r="K225" s="17">
        <v>4.96</v>
      </c>
      <c r="L225" s="6" t="s">
        <v>43</v>
      </c>
      <c r="M225" s="26">
        <v>2.7125E-2</v>
      </c>
      <c r="N225" s="8">
        <v>2.23E-2</v>
      </c>
      <c r="O225" s="7">
        <v>600000</v>
      </c>
      <c r="P225" s="7">
        <v>103</v>
      </c>
      <c r="Q225" s="7">
        <v>0</v>
      </c>
      <c r="R225" s="7">
        <v>2255.09</v>
      </c>
      <c r="S225" s="8">
        <v>2.0000000000000001E-4</v>
      </c>
      <c r="T225" s="8">
        <v>5.4000000000000003E-3</v>
      </c>
      <c r="U225" s="8">
        <v>1.1000000000000001E-3</v>
      </c>
    </row>
    <row r="226" spans="2:21">
      <c r="B226" s="6" t="s">
        <v>457</v>
      </c>
      <c r="C226" s="17" t="s">
        <v>458</v>
      </c>
      <c r="D226" s="6" t="s">
        <v>146</v>
      </c>
      <c r="E226" s="6" t="s">
        <v>396</v>
      </c>
      <c r="F226" s="6"/>
      <c r="G226" s="6" t="s">
        <v>345</v>
      </c>
      <c r="H226" s="6" t="s">
        <v>397</v>
      </c>
      <c r="I226" s="6" t="s">
        <v>148</v>
      </c>
      <c r="J226" s="6"/>
      <c r="K226" s="17">
        <v>11.62</v>
      </c>
      <c r="L226" s="6" t="s">
        <v>43</v>
      </c>
      <c r="M226" s="26">
        <v>5.6250000000000001E-2</v>
      </c>
      <c r="N226" s="8">
        <v>5.21E-2</v>
      </c>
      <c r="O226" s="7">
        <v>390000</v>
      </c>
      <c r="P226" s="7">
        <v>106.21</v>
      </c>
      <c r="Q226" s="7">
        <v>0</v>
      </c>
      <c r="R226" s="7">
        <v>1511.55</v>
      </c>
      <c r="S226" s="8">
        <v>6.9999999999999999E-4</v>
      </c>
      <c r="T226" s="8">
        <v>3.5999999999999999E-3</v>
      </c>
      <c r="U226" s="8">
        <v>8.0000000000000004E-4</v>
      </c>
    </row>
    <row r="227" spans="2:21">
      <c r="B227" s="6" t="s">
        <v>459</v>
      </c>
      <c r="C227" s="17" t="s">
        <v>460</v>
      </c>
      <c r="D227" s="6" t="s">
        <v>146</v>
      </c>
      <c r="E227" s="6" t="s">
        <v>396</v>
      </c>
      <c r="F227" s="6"/>
      <c r="G227" s="6" t="s">
        <v>405</v>
      </c>
      <c r="H227" s="6" t="s">
        <v>397</v>
      </c>
      <c r="I227" s="6" t="s">
        <v>148</v>
      </c>
      <c r="J227" s="6"/>
      <c r="K227" s="17">
        <v>0.94</v>
      </c>
      <c r="L227" s="6" t="s">
        <v>65</v>
      </c>
      <c r="M227" s="26">
        <v>6.6500000000000004E-2</v>
      </c>
      <c r="N227" s="8">
        <v>3.85E-2</v>
      </c>
      <c r="O227" s="7">
        <v>720000</v>
      </c>
      <c r="P227" s="7">
        <v>102.92</v>
      </c>
      <c r="Q227" s="7">
        <v>0</v>
      </c>
      <c r="R227" s="7">
        <v>1830.83</v>
      </c>
      <c r="S227" s="8">
        <v>1.8E-3</v>
      </c>
      <c r="T227" s="8">
        <v>4.4000000000000003E-3</v>
      </c>
      <c r="U227" s="8">
        <v>8.9999999999999998E-4</v>
      </c>
    </row>
    <row r="228" spans="2:21">
      <c r="B228" s="6" t="s">
        <v>461</v>
      </c>
      <c r="C228" s="17" t="s">
        <v>462</v>
      </c>
      <c r="D228" s="6" t="s">
        <v>146</v>
      </c>
      <c r="E228" s="6" t="s">
        <v>396</v>
      </c>
      <c r="F228" s="6"/>
      <c r="G228" s="6" t="s">
        <v>405</v>
      </c>
      <c r="H228" s="6" t="s">
        <v>463</v>
      </c>
      <c r="I228" s="6" t="s">
        <v>430</v>
      </c>
      <c r="J228" s="6"/>
      <c r="K228" s="17">
        <v>5.42</v>
      </c>
      <c r="L228" s="6" t="s">
        <v>43</v>
      </c>
      <c r="M228" s="26">
        <v>4.2000000000000003E-2</v>
      </c>
      <c r="N228" s="8">
        <v>4.1399999999999999E-2</v>
      </c>
      <c r="O228" s="7">
        <v>290000</v>
      </c>
      <c r="P228" s="7">
        <v>101.98</v>
      </c>
      <c r="Q228" s="7">
        <v>0</v>
      </c>
      <c r="R228" s="7">
        <v>1079.1400000000001</v>
      </c>
      <c r="S228" s="8">
        <v>1E-4</v>
      </c>
      <c r="T228" s="8">
        <v>2.5999999999999999E-3</v>
      </c>
      <c r="U228" s="8">
        <v>5.0000000000000001E-4</v>
      </c>
    </row>
    <row r="229" spans="2:21">
      <c r="B229" s="6" t="s">
        <v>464</v>
      </c>
      <c r="C229" s="17" t="s">
        <v>465</v>
      </c>
      <c r="D229" s="6" t="s">
        <v>146</v>
      </c>
      <c r="E229" s="6" t="s">
        <v>396</v>
      </c>
      <c r="F229" s="6"/>
      <c r="G229" s="6" t="s">
        <v>466</v>
      </c>
      <c r="H229" s="6" t="s">
        <v>397</v>
      </c>
      <c r="I229" s="6" t="s">
        <v>148</v>
      </c>
      <c r="J229" s="6"/>
      <c r="K229" s="17">
        <v>5.31</v>
      </c>
      <c r="L229" s="6" t="s">
        <v>48</v>
      </c>
      <c r="M229" s="26">
        <v>3.7499999999999999E-2</v>
      </c>
      <c r="N229" s="8">
        <v>2.9100000000000001E-2</v>
      </c>
      <c r="O229" s="7">
        <v>35000</v>
      </c>
      <c r="P229" s="7">
        <v>108.27</v>
      </c>
      <c r="Q229" s="7">
        <v>0</v>
      </c>
      <c r="R229" s="7">
        <v>160.13</v>
      </c>
      <c r="S229" s="8">
        <v>0</v>
      </c>
      <c r="T229" s="8">
        <v>4.0000000000000002E-4</v>
      </c>
      <c r="U229" s="8">
        <v>1E-4</v>
      </c>
    </row>
    <row r="230" spans="2:21">
      <c r="B230" s="6" t="s">
        <v>467</v>
      </c>
      <c r="C230" s="17" t="s">
        <v>468</v>
      </c>
      <c r="D230" s="6" t="s">
        <v>404</v>
      </c>
      <c r="E230" s="6" t="s">
        <v>396</v>
      </c>
      <c r="F230" s="6"/>
      <c r="G230" s="6" t="s">
        <v>246</v>
      </c>
      <c r="H230" s="6" t="s">
        <v>397</v>
      </c>
      <c r="I230" s="6" t="s">
        <v>148</v>
      </c>
      <c r="J230" s="6"/>
      <c r="K230" s="17">
        <v>3.91</v>
      </c>
      <c r="L230" s="6" t="s">
        <v>43</v>
      </c>
      <c r="M230" s="26">
        <v>5.9499999999999997E-2</v>
      </c>
      <c r="N230" s="8">
        <v>4.5499999999999999E-2</v>
      </c>
      <c r="O230" s="7">
        <v>470000</v>
      </c>
      <c r="P230" s="7">
        <v>106.42</v>
      </c>
      <c r="Q230" s="7">
        <v>0</v>
      </c>
      <c r="R230" s="7">
        <v>1825.13</v>
      </c>
      <c r="S230" s="8">
        <v>8.9999999999999998E-4</v>
      </c>
      <c r="T230" s="8">
        <v>4.4000000000000003E-3</v>
      </c>
      <c r="U230" s="8">
        <v>8.9999999999999998E-4</v>
      </c>
    </row>
    <row r="231" spans="2:21">
      <c r="B231" s="6" t="s">
        <v>469</v>
      </c>
      <c r="C231" s="17" t="s">
        <v>470</v>
      </c>
      <c r="D231" s="6" t="s">
        <v>404</v>
      </c>
      <c r="E231" s="6" t="s">
        <v>396</v>
      </c>
      <c r="F231" s="6"/>
      <c r="G231" s="6" t="s">
        <v>345</v>
      </c>
      <c r="H231" s="6" t="s">
        <v>397</v>
      </c>
      <c r="I231" s="6" t="s">
        <v>410</v>
      </c>
      <c r="J231" s="6"/>
      <c r="K231" s="17">
        <v>3.41</v>
      </c>
      <c r="L231" s="6" t="s">
        <v>53</v>
      </c>
      <c r="M231" s="26">
        <v>4.4999999999999998E-2</v>
      </c>
      <c r="N231" s="8">
        <v>3.7499999999999999E-2</v>
      </c>
      <c r="O231" s="7">
        <v>610000</v>
      </c>
      <c r="P231" s="7">
        <v>104.04</v>
      </c>
      <c r="Q231" s="7">
        <v>0</v>
      </c>
      <c r="R231" s="7">
        <v>1700.48</v>
      </c>
      <c r="S231" s="8">
        <v>2.3999999999999998E-3</v>
      </c>
      <c r="T231" s="8">
        <v>4.1000000000000003E-3</v>
      </c>
      <c r="U231" s="8">
        <v>8.9999999999999998E-4</v>
      </c>
    </row>
    <row r="232" spans="2:21">
      <c r="B232" s="6" t="s">
        <v>471</v>
      </c>
      <c r="C232" s="17" t="s">
        <v>472</v>
      </c>
      <c r="D232" s="6" t="s">
        <v>146</v>
      </c>
      <c r="E232" s="6" t="s">
        <v>396</v>
      </c>
      <c r="F232" s="6"/>
      <c r="G232" s="6" t="s">
        <v>246</v>
      </c>
      <c r="H232" s="6" t="s">
        <v>397</v>
      </c>
      <c r="I232" s="6" t="s">
        <v>148</v>
      </c>
      <c r="J232" s="6"/>
      <c r="K232" s="17">
        <v>3.97</v>
      </c>
      <c r="L232" s="6" t="s">
        <v>43</v>
      </c>
      <c r="M232" s="26">
        <v>4.2500000000000003E-2</v>
      </c>
      <c r="N232" s="8">
        <v>4.02E-2</v>
      </c>
      <c r="O232" s="7">
        <v>34000</v>
      </c>
      <c r="P232" s="7">
        <v>101.79</v>
      </c>
      <c r="Q232" s="7">
        <v>0</v>
      </c>
      <c r="R232" s="7">
        <v>126.29</v>
      </c>
      <c r="S232" s="8">
        <v>0</v>
      </c>
      <c r="T232" s="8">
        <v>2.9999999999999997E-4</v>
      </c>
      <c r="U232" s="8">
        <v>1E-4</v>
      </c>
    </row>
    <row r="233" spans="2:21">
      <c r="B233" s="6" t="s">
        <v>473</v>
      </c>
      <c r="C233" s="17" t="s">
        <v>474</v>
      </c>
      <c r="D233" s="6" t="s">
        <v>146</v>
      </c>
      <c r="E233" s="6" t="s">
        <v>396</v>
      </c>
      <c r="F233" s="6"/>
      <c r="G233" s="6" t="s">
        <v>475</v>
      </c>
      <c r="H233" s="6" t="s">
        <v>397</v>
      </c>
      <c r="I233" s="6" t="s">
        <v>148</v>
      </c>
      <c r="J233" s="6"/>
      <c r="K233" s="17">
        <v>5.44</v>
      </c>
      <c r="L233" s="6" t="s">
        <v>43</v>
      </c>
      <c r="M233" s="26">
        <v>5.5E-2</v>
      </c>
      <c r="N233" s="8">
        <v>8.48E-2</v>
      </c>
      <c r="O233" s="7">
        <v>310000</v>
      </c>
      <c r="P233" s="7">
        <v>86.05</v>
      </c>
      <c r="Q233" s="7">
        <v>0</v>
      </c>
      <c r="R233" s="7">
        <v>973.34</v>
      </c>
      <c r="S233" s="8">
        <v>5.0000000000000001E-4</v>
      </c>
      <c r="T233" s="8">
        <v>2.3E-3</v>
      </c>
      <c r="U233" s="8">
        <v>5.0000000000000001E-4</v>
      </c>
    </row>
    <row r="234" spans="2:21">
      <c r="B234" s="6" t="s">
        <v>476</v>
      </c>
      <c r="C234" s="17" t="s">
        <v>477</v>
      </c>
      <c r="D234" s="6" t="s">
        <v>146</v>
      </c>
      <c r="E234" s="6" t="s">
        <v>396</v>
      </c>
      <c r="F234" s="6"/>
      <c r="G234" s="6" t="s">
        <v>171</v>
      </c>
      <c r="H234" s="6" t="s">
        <v>397</v>
      </c>
      <c r="I234" s="6" t="s">
        <v>148</v>
      </c>
      <c r="J234" s="6"/>
      <c r="K234" s="17">
        <v>7.82</v>
      </c>
      <c r="L234" s="6" t="s">
        <v>43</v>
      </c>
      <c r="M234" s="26">
        <v>4.7E-2</v>
      </c>
      <c r="N234" s="8">
        <v>4.8599999999999997E-2</v>
      </c>
      <c r="O234" s="7">
        <v>290000</v>
      </c>
      <c r="P234" s="7">
        <v>100.49</v>
      </c>
      <c r="Q234" s="7">
        <v>0</v>
      </c>
      <c r="R234" s="7">
        <v>1063.44</v>
      </c>
      <c r="S234" s="8">
        <v>2.0000000000000001E-4</v>
      </c>
      <c r="T234" s="8">
        <v>2.5999999999999999E-3</v>
      </c>
      <c r="U234" s="8">
        <v>5.0000000000000001E-4</v>
      </c>
    </row>
    <row r="235" spans="2:21">
      <c r="B235" s="6" t="s">
        <v>478</v>
      </c>
      <c r="C235" s="17" t="s">
        <v>479</v>
      </c>
      <c r="D235" s="6" t="s">
        <v>152</v>
      </c>
      <c r="E235" s="6" t="s">
        <v>396</v>
      </c>
      <c r="F235" s="6"/>
      <c r="G235" s="6" t="s">
        <v>171</v>
      </c>
      <c r="H235" s="6" t="s">
        <v>397</v>
      </c>
      <c r="I235" s="6" t="s">
        <v>148</v>
      </c>
      <c r="J235" s="6"/>
      <c r="K235" s="17">
        <v>5.21</v>
      </c>
      <c r="L235" s="6" t="s">
        <v>43</v>
      </c>
      <c r="M235" s="26">
        <v>3.6415999999999997E-2</v>
      </c>
      <c r="N235" s="8">
        <v>3.49E-2</v>
      </c>
      <c r="O235" s="7">
        <v>220000</v>
      </c>
      <c r="P235" s="7">
        <v>101.06</v>
      </c>
      <c r="Q235" s="7">
        <v>0</v>
      </c>
      <c r="R235" s="7">
        <v>811.25</v>
      </c>
      <c r="S235" s="8">
        <v>4.0000000000000002E-4</v>
      </c>
      <c r="T235" s="8">
        <v>1.9E-3</v>
      </c>
      <c r="U235" s="8">
        <v>4.0000000000000002E-4</v>
      </c>
    </row>
    <row r="236" spans="2:21">
      <c r="B236" s="6" t="s">
        <v>480</v>
      </c>
      <c r="C236" s="17" t="s">
        <v>481</v>
      </c>
      <c r="D236" s="6" t="s">
        <v>404</v>
      </c>
      <c r="E236" s="6" t="s">
        <v>396</v>
      </c>
      <c r="F236" s="6"/>
      <c r="G236" s="6" t="s">
        <v>405</v>
      </c>
      <c r="H236" s="6" t="s">
        <v>397</v>
      </c>
      <c r="I236" s="6" t="s">
        <v>148</v>
      </c>
      <c r="J236" s="6"/>
      <c r="K236" s="17">
        <v>2.56</v>
      </c>
      <c r="L236" s="6" t="s">
        <v>43</v>
      </c>
      <c r="M236" s="26">
        <v>6.6250000000000003E-2</v>
      </c>
      <c r="N236" s="8">
        <v>3.8199999999999998E-2</v>
      </c>
      <c r="O236" s="7">
        <v>100000</v>
      </c>
      <c r="P236" s="7">
        <v>108.9</v>
      </c>
      <c r="Q236" s="7">
        <v>0</v>
      </c>
      <c r="R236" s="7">
        <v>397.36</v>
      </c>
      <c r="S236" s="8">
        <v>1E-4</v>
      </c>
      <c r="T236" s="8">
        <v>1E-3</v>
      </c>
      <c r="U236" s="8">
        <v>2.0000000000000001E-4</v>
      </c>
    </row>
    <row r="237" spans="2:21">
      <c r="B237" s="6" t="s">
        <v>482</v>
      </c>
      <c r="C237" s="17" t="s">
        <v>483</v>
      </c>
      <c r="D237" s="6" t="s">
        <v>146</v>
      </c>
      <c r="E237" s="6" t="s">
        <v>396</v>
      </c>
      <c r="F237" s="6"/>
      <c r="G237" s="6" t="s">
        <v>428</v>
      </c>
      <c r="H237" s="6" t="s">
        <v>397</v>
      </c>
      <c r="I237" s="6" t="s">
        <v>148</v>
      </c>
      <c r="J237" s="6"/>
      <c r="K237" s="17">
        <v>1.47</v>
      </c>
      <c r="L237" s="6" t="s">
        <v>43</v>
      </c>
      <c r="M237" s="26">
        <v>5.5500000000000001E-2</v>
      </c>
      <c r="N237" s="8">
        <v>3.1E-2</v>
      </c>
      <c r="O237" s="7">
        <v>34000</v>
      </c>
      <c r="P237" s="7">
        <v>106.21</v>
      </c>
      <c r="Q237" s="7">
        <v>0</v>
      </c>
      <c r="R237" s="7">
        <v>131.78</v>
      </c>
      <c r="S237" s="8">
        <v>1E-4</v>
      </c>
      <c r="T237" s="8">
        <v>2.9999999999999997E-4</v>
      </c>
      <c r="U237" s="8">
        <v>1E-4</v>
      </c>
    </row>
    <row r="238" spans="2:21">
      <c r="B238" s="6" t="s">
        <v>484</v>
      </c>
      <c r="C238" s="17" t="s">
        <v>485</v>
      </c>
      <c r="D238" s="6" t="s">
        <v>146</v>
      </c>
      <c r="E238" s="6" t="s">
        <v>396</v>
      </c>
      <c r="F238" s="6"/>
      <c r="G238" s="6" t="s">
        <v>246</v>
      </c>
      <c r="H238" s="6" t="s">
        <v>397</v>
      </c>
      <c r="I238" s="6" t="s">
        <v>148</v>
      </c>
      <c r="J238" s="6"/>
      <c r="K238" s="17">
        <v>1.23</v>
      </c>
      <c r="L238" s="6" t="s">
        <v>43</v>
      </c>
      <c r="M238" s="26">
        <v>5.1249999999999997E-2</v>
      </c>
      <c r="N238" s="8">
        <v>3.1099999999999999E-2</v>
      </c>
      <c r="O238" s="7">
        <v>108000</v>
      </c>
      <c r="P238" s="7">
        <v>103.72</v>
      </c>
      <c r="Q238" s="7">
        <v>0</v>
      </c>
      <c r="R238" s="7">
        <v>408.75</v>
      </c>
      <c r="S238" s="8">
        <v>1E-4</v>
      </c>
      <c r="T238" s="8">
        <v>1E-3</v>
      </c>
      <c r="U238" s="8">
        <v>2.0000000000000001E-4</v>
      </c>
    </row>
    <row r="239" spans="2:21">
      <c r="B239" s="6" t="s">
        <v>486</v>
      </c>
      <c r="C239" s="17" t="s">
        <v>487</v>
      </c>
      <c r="D239" s="6" t="s">
        <v>146</v>
      </c>
      <c r="E239" s="6" t="s">
        <v>396</v>
      </c>
      <c r="F239" s="6"/>
      <c r="G239" s="6" t="s">
        <v>417</v>
      </c>
      <c r="H239" s="6" t="s">
        <v>397</v>
      </c>
      <c r="I239" s="6" t="s">
        <v>410</v>
      </c>
      <c r="J239" s="6"/>
      <c r="K239" s="17">
        <v>7.02</v>
      </c>
      <c r="L239" s="6" t="s">
        <v>43</v>
      </c>
      <c r="M239" s="26">
        <v>5.6250000000000001E-2</v>
      </c>
      <c r="N239" s="8">
        <v>5.96E-2</v>
      </c>
      <c r="O239" s="7">
        <v>400000</v>
      </c>
      <c r="P239" s="7">
        <v>102.57</v>
      </c>
      <c r="Q239" s="7">
        <v>0</v>
      </c>
      <c r="R239" s="7">
        <v>1497.11</v>
      </c>
      <c r="S239" s="8">
        <v>5.0000000000000001E-4</v>
      </c>
      <c r="T239" s="8">
        <v>3.5999999999999999E-3</v>
      </c>
      <c r="U239" s="8">
        <v>8.0000000000000004E-4</v>
      </c>
    </row>
    <row r="240" spans="2:21">
      <c r="B240" s="6" t="s">
        <v>488</v>
      </c>
      <c r="C240" s="17" t="s">
        <v>489</v>
      </c>
      <c r="D240" s="6" t="s">
        <v>146</v>
      </c>
      <c r="E240" s="6" t="s">
        <v>396</v>
      </c>
      <c r="F240" s="6"/>
      <c r="G240" s="6" t="s">
        <v>490</v>
      </c>
      <c r="H240" s="6" t="s">
        <v>397</v>
      </c>
      <c r="I240" s="6" t="s">
        <v>148</v>
      </c>
      <c r="J240" s="6" t="s">
        <v>491</v>
      </c>
      <c r="K240" s="17">
        <v>4.87</v>
      </c>
      <c r="L240" s="6" t="s">
        <v>43</v>
      </c>
      <c r="M240" s="26">
        <v>4.2999999999999997E-2</v>
      </c>
      <c r="N240" s="8">
        <v>3.7999999999999999E-2</v>
      </c>
      <c r="O240" s="7">
        <v>200000</v>
      </c>
      <c r="P240" s="7">
        <v>102.99</v>
      </c>
      <c r="Q240" s="7">
        <v>0</v>
      </c>
      <c r="R240" s="7">
        <v>751.64</v>
      </c>
      <c r="S240" s="8">
        <v>2.9999999999999997E-4</v>
      </c>
      <c r="T240" s="8">
        <v>1.8E-3</v>
      </c>
      <c r="U240" s="8">
        <v>4.0000000000000002E-4</v>
      </c>
    </row>
    <row r="241" spans="2:21">
      <c r="B241" s="6" t="s">
        <v>492</v>
      </c>
      <c r="C241" s="17" t="s">
        <v>493</v>
      </c>
      <c r="D241" s="6" t="s">
        <v>152</v>
      </c>
      <c r="E241" s="6" t="s">
        <v>396</v>
      </c>
      <c r="F241" s="6"/>
      <c r="G241" s="6" t="s">
        <v>490</v>
      </c>
      <c r="H241" s="6" t="s">
        <v>397</v>
      </c>
      <c r="I241" s="6" t="s">
        <v>148</v>
      </c>
      <c r="J241" s="6"/>
      <c r="K241" s="17">
        <v>1.64</v>
      </c>
      <c r="L241" s="6" t="s">
        <v>43</v>
      </c>
      <c r="M241" s="26">
        <v>4.8750000000000002E-2</v>
      </c>
      <c r="N241" s="8">
        <v>3.2399999999999998E-2</v>
      </c>
      <c r="O241" s="7">
        <v>208000</v>
      </c>
      <c r="P241" s="7">
        <v>104.15</v>
      </c>
      <c r="Q241" s="7">
        <v>0</v>
      </c>
      <c r="R241" s="7">
        <v>790.45</v>
      </c>
      <c r="S241" s="8">
        <v>1E-4</v>
      </c>
      <c r="T241" s="8">
        <v>1.9E-3</v>
      </c>
      <c r="U241" s="8">
        <v>4.0000000000000002E-4</v>
      </c>
    </row>
    <row r="242" spans="2:21">
      <c r="B242" s="6" t="s">
        <v>494</v>
      </c>
      <c r="C242" s="17" t="s">
        <v>495</v>
      </c>
      <c r="D242" s="6" t="s">
        <v>404</v>
      </c>
      <c r="E242" s="6" t="s">
        <v>396</v>
      </c>
      <c r="F242" s="6"/>
      <c r="G242" s="6" t="s">
        <v>496</v>
      </c>
      <c r="H242" s="6" t="s">
        <v>463</v>
      </c>
      <c r="I242" s="6" t="s">
        <v>430</v>
      </c>
      <c r="J242" s="6"/>
      <c r="K242" s="17">
        <v>2.14</v>
      </c>
      <c r="L242" s="6" t="s">
        <v>43</v>
      </c>
      <c r="M242" s="26">
        <v>0.04</v>
      </c>
      <c r="N242" s="8">
        <v>3.5099999999999999E-2</v>
      </c>
      <c r="O242" s="7">
        <v>90000</v>
      </c>
      <c r="P242" s="7">
        <v>102.17</v>
      </c>
      <c r="Q242" s="7">
        <v>0</v>
      </c>
      <c r="R242" s="7">
        <v>335.55</v>
      </c>
      <c r="S242" s="8">
        <v>1E-4</v>
      </c>
      <c r="T242" s="8">
        <v>8.0000000000000004E-4</v>
      </c>
      <c r="U242" s="8">
        <v>2.0000000000000001E-4</v>
      </c>
    </row>
    <row r="243" spans="2:21">
      <c r="B243" s="6" t="s">
        <v>497</v>
      </c>
      <c r="C243" s="17" t="s">
        <v>498</v>
      </c>
      <c r="D243" s="6" t="s">
        <v>146</v>
      </c>
      <c r="E243" s="6" t="s">
        <v>396</v>
      </c>
      <c r="F243" s="6"/>
      <c r="G243" s="6" t="s">
        <v>499</v>
      </c>
      <c r="H243" s="6" t="s">
        <v>397</v>
      </c>
      <c r="I243" s="6" t="s">
        <v>148</v>
      </c>
      <c r="J243" s="6"/>
      <c r="K243" s="17">
        <v>1.69</v>
      </c>
      <c r="L243" s="6" t="s">
        <v>43</v>
      </c>
      <c r="M243" s="26">
        <v>5.253E-2</v>
      </c>
      <c r="N243" s="8">
        <v>2.7900000000000001E-2</v>
      </c>
      <c r="O243" s="7">
        <v>100000</v>
      </c>
      <c r="P243" s="7">
        <v>105.5</v>
      </c>
      <c r="Q243" s="7">
        <v>0</v>
      </c>
      <c r="R243" s="7">
        <v>384.96</v>
      </c>
      <c r="S243" s="8">
        <v>2.9999999999999997E-4</v>
      </c>
      <c r="T243" s="8">
        <v>8.9999999999999998E-4</v>
      </c>
      <c r="U243" s="8">
        <v>2.0000000000000001E-4</v>
      </c>
    </row>
    <row r="244" spans="2:21">
      <c r="B244" s="6" t="s">
        <v>500</v>
      </c>
      <c r="C244" s="17" t="s">
        <v>501</v>
      </c>
      <c r="D244" s="6" t="s">
        <v>146</v>
      </c>
      <c r="E244" s="6" t="s">
        <v>396</v>
      </c>
      <c r="F244" s="6"/>
      <c r="G244" s="6" t="s">
        <v>496</v>
      </c>
      <c r="H244" s="6" t="s">
        <v>502</v>
      </c>
      <c r="I244" s="6" t="s">
        <v>430</v>
      </c>
      <c r="J244" s="6"/>
      <c r="K244" s="17">
        <v>5.59</v>
      </c>
      <c r="L244" s="6" t="s">
        <v>43</v>
      </c>
      <c r="M244" s="26">
        <v>5.1499999999999997E-2</v>
      </c>
      <c r="N244" s="8">
        <v>5.3199999999999997E-2</v>
      </c>
      <c r="O244" s="7">
        <v>590000</v>
      </c>
      <c r="P244" s="7">
        <v>101.34</v>
      </c>
      <c r="Q244" s="7">
        <v>0</v>
      </c>
      <c r="R244" s="7">
        <v>2181.7399999999998</v>
      </c>
      <c r="S244" s="8">
        <v>8.9999999999999998E-4</v>
      </c>
      <c r="T244" s="8">
        <v>5.1999999999999998E-3</v>
      </c>
      <c r="U244" s="8">
        <v>1.1000000000000001E-3</v>
      </c>
    </row>
    <row r="245" spans="2:21">
      <c r="B245" s="6" t="s">
        <v>503</v>
      </c>
      <c r="C245" s="17" t="s">
        <v>504</v>
      </c>
      <c r="D245" s="6" t="s">
        <v>146</v>
      </c>
      <c r="E245" s="6" t="s">
        <v>396</v>
      </c>
      <c r="F245" s="6"/>
      <c r="G245" s="6" t="s">
        <v>296</v>
      </c>
      <c r="H245" s="6" t="s">
        <v>400</v>
      </c>
      <c r="I245" s="6" t="s">
        <v>148</v>
      </c>
      <c r="J245" s="6"/>
      <c r="K245" s="17">
        <v>2.35</v>
      </c>
      <c r="L245" s="6" t="s">
        <v>43</v>
      </c>
      <c r="M245" s="26">
        <v>4.4350000000000001E-2</v>
      </c>
      <c r="N245" s="8">
        <v>4.4299999999999999E-2</v>
      </c>
      <c r="O245" s="7">
        <v>304000</v>
      </c>
      <c r="P245" s="7">
        <v>102.31</v>
      </c>
      <c r="Q245" s="7">
        <v>0</v>
      </c>
      <c r="R245" s="7">
        <v>1134.9100000000001</v>
      </c>
      <c r="S245" s="8">
        <v>8.0000000000000004E-4</v>
      </c>
      <c r="T245" s="8">
        <v>2.7000000000000001E-3</v>
      </c>
      <c r="U245" s="8">
        <v>5.9999999999999995E-4</v>
      </c>
    </row>
    <row r="246" spans="2:21">
      <c r="B246" s="6" t="s">
        <v>505</v>
      </c>
      <c r="C246" s="17" t="s">
        <v>506</v>
      </c>
      <c r="D246" s="6" t="s">
        <v>146</v>
      </c>
      <c r="E246" s="6" t="s">
        <v>396</v>
      </c>
      <c r="F246" s="6"/>
      <c r="G246" s="6" t="s">
        <v>171</v>
      </c>
      <c r="H246" s="6" t="s">
        <v>400</v>
      </c>
      <c r="I246" s="6" t="s">
        <v>148</v>
      </c>
      <c r="J246" s="6"/>
      <c r="K246" s="17">
        <v>6.97</v>
      </c>
      <c r="L246" s="6" t="s">
        <v>43</v>
      </c>
      <c r="M246" s="26">
        <v>3.4500000000000003E-2</v>
      </c>
      <c r="N246" s="8">
        <v>4.5199999999999997E-2</v>
      </c>
      <c r="O246" s="7">
        <v>130000</v>
      </c>
      <c r="P246" s="7">
        <v>94.58</v>
      </c>
      <c r="Q246" s="7">
        <v>0</v>
      </c>
      <c r="R246" s="7">
        <v>448.67</v>
      </c>
      <c r="S246" s="8">
        <v>1E-4</v>
      </c>
      <c r="T246" s="8">
        <v>1.1000000000000001E-3</v>
      </c>
      <c r="U246" s="8">
        <v>2.0000000000000001E-4</v>
      </c>
    </row>
    <row r="247" spans="2:21">
      <c r="B247" s="6" t="s">
        <v>507</v>
      </c>
      <c r="C247" s="17" t="s">
        <v>508</v>
      </c>
      <c r="D247" s="6" t="s">
        <v>146</v>
      </c>
      <c r="E247" s="6" t="s">
        <v>396</v>
      </c>
      <c r="F247" s="6"/>
      <c r="G247" s="6" t="s">
        <v>296</v>
      </c>
      <c r="H247" s="6" t="s">
        <v>400</v>
      </c>
      <c r="I247" s="6" t="s">
        <v>148</v>
      </c>
      <c r="J247" s="6"/>
      <c r="K247" s="17">
        <v>0.8</v>
      </c>
      <c r="L247" s="6" t="s">
        <v>43</v>
      </c>
      <c r="M247" s="26">
        <v>9.2499999999999999E-2</v>
      </c>
      <c r="N247" s="8">
        <v>3.7100000000000001E-2</v>
      </c>
      <c r="O247" s="7">
        <v>100000</v>
      </c>
      <c r="P247" s="7">
        <v>106.12</v>
      </c>
      <c r="Q247" s="7">
        <v>0</v>
      </c>
      <c r="R247" s="7">
        <v>387.23</v>
      </c>
      <c r="S247" s="8">
        <v>0</v>
      </c>
      <c r="T247" s="8">
        <v>8.9999999999999998E-4</v>
      </c>
      <c r="U247" s="8">
        <v>2.0000000000000001E-4</v>
      </c>
    </row>
    <row r="248" spans="2:21">
      <c r="B248" s="6" t="s">
        <v>509</v>
      </c>
      <c r="C248" s="17" t="s">
        <v>510</v>
      </c>
      <c r="D248" s="6" t="s">
        <v>146</v>
      </c>
      <c r="E248" s="6" t="s">
        <v>396</v>
      </c>
      <c r="F248" s="6"/>
      <c r="G248" s="6" t="s">
        <v>511</v>
      </c>
      <c r="H248" s="6" t="s">
        <v>400</v>
      </c>
      <c r="I248" s="6" t="s">
        <v>148</v>
      </c>
      <c r="J248" s="6"/>
      <c r="K248" s="17">
        <v>1.41</v>
      </c>
      <c r="L248" s="6" t="s">
        <v>43</v>
      </c>
      <c r="M248" s="26">
        <v>3.0499999999999999E-2</v>
      </c>
      <c r="N248" s="8">
        <v>3.1899999999999998E-2</v>
      </c>
      <c r="O248" s="7">
        <v>122000</v>
      </c>
      <c r="P248" s="7">
        <v>100.06</v>
      </c>
      <c r="Q248" s="7">
        <v>0</v>
      </c>
      <c r="R248" s="7">
        <v>445.44</v>
      </c>
      <c r="S248" s="8">
        <v>1E-4</v>
      </c>
      <c r="T248" s="8">
        <v>1.1000000000000001E-3</v>
      </c>
      <c r="U248" s="8">
        <v>2.0000000000000001E-4</v>
      </c>
    </row>
    <row r="249" spans="2:21">
      <c r="B249" s="6" t="s">
        <v>512</v>
      </c>
      <c r="C249" s="17" t="s">
        <v>513</v>
      </c>
      <c r="D249" s="6" t="s">
        <v>146</v>
      </c>
      <c r="E249" s="6" t="s">
        <v>396</v>
      </c>
      <c r="F249" s="6"/>
      <c r="G249" s="6" t="s">
        <v>417</v>
      </c>
      <c r="H249" s="6" t="s">
        <v>400</v>
      </c>
      <c r="I249" s="6" t="s">
        <v>148</v>
      </c>
      <c r="J249" s="6"/>
      <c r="K249" s="17">
        <v>4.3499999999999996</v>
      </c>
      <c r="L249" s="6" t="s">
        <v>45</v>
      </c>
      <c r="M249" s="26">
        <v>6.5000000000000002E-2</v>
      </c>
      <c r="N249" s="8">
        <v>4.2900000000000001E-2</v>
      </c>
      <c r="O249" s="7">
        <v>460000</v>
      </c>
      <c r="P249" s="7">
        <v>110.21</v>
      </c>
      <c r="Q249" s="7">
        <v>0</v>
      </c>
      <c r="R249" s="7">
        <v>2420.7199999999998</v>
      </c>
      <c r="S249" s="8">
        <v>1.2999999999999999E-3</v>
      </c>
      <c r="T249" s="8">
        <v>5.7999999999999996E-3</v>
      </c>
      <c r="U249" s="8">
        <v>1.1999999999999999E-3</v>
      </c>
    </row>
    <row r="250" spans="2:21">
      <c r="B250" s="6" t="s">
        <v>514</v>
      </c>
      <c r="C250" s="17" t="s">
        <v>515</v>
      </c>
      <c r="D250" s="6" t="s">
        <v>146</v>
      </c>
      <c r="E250" s="6" t="s">
        <v>396</v>
      </c>
      <c r="F250" s="6"/>
      <c r="G250" s="6" t="s">
        <v>296</v>
      </c>
      <c r="H250" s="6" t="s">
        <v>502</v>
      </c>
      <c r="I250" s="6" t="s">
        <v>430</v>
      </c>
      <c r="J250" s="6"/>
      <c r="K250" s="17">
        <v>2.38</v>
      </c>
      <c r="L250" s="6" t="s">
        <v>43</v>
      </c>
      <c r="M250" s="26">
        <v>5.5E-2</v>
      </c>
      <c r="N250" s="8">
        <v>4.4400000000000002E-2</v>
      </c>
      <c r="O250" s="7">
        <v>254000</v>
      </c>
      <c r="P250" s="7">
        <v>105.05</v>
      </c>
      <c r="Q250" s="7">
        <v>0</v>
      </c>
      <c r="R250" s="7">
        <v>973.61</v>
      </c>
      <c r="S250" s="8">
        <v>1E-4</v>
      </c>
      <c r="T250" s="8">
        <v>2.3E-3</v>
      </c>
      <c r="U250" s="8">
        <v>5.0000000000000001E-4</v>
      </c>
    </row>
    <row r="251" spans="2:21">
      <c r="B251" s="6" t="s">
        <v>516</v>
      </c>
      <c r="C251" s="17" t="s">
        <v>517</v>
      </c>
      <c r="D251" s="6" t="s">
        <v>146</v>
      </c>
      <c r="E251" s="6" t="s">
        <v>396</v>
      </c>
      <c r="F251" s="6"/>
      <c r="G251" s="6" t="s">
        <v>405</v>
      </c>
      <c r="H251" s="6" t="s">
        <v>400</v>
      </c>
      <c r="I251" s="6" t="s">
        <v>148</v>
      </c>
      <c r="J251" s="6"/>
      <c r="K251" s="17">
        <v>4.82</v>
      </c>
      <c r="L251" s="6" t="s">
        <v>43</v>
      </c>
      <c r="M251" s="26">
        <v>5.1999999999999998E-2</v>
      </c>
      <c r="N251" s="8">
        <v>4.7199999999999999E-2</v>
      </c>
      <c r="O251" s="7">
        <v>500000</v>
      </c>
      <c r="P251" s="7">
        <v>104.77</v>
      </c>
      <c r="Q251" s="7">
        <v>0</v>
      </c>
      <c r="R251" s="7">
        <v>1911.47</v>
      </c>
      <c r="S251" s="8">
        <v>5.0000000000000001E-4</v>
      </c>
      <c r="T251" s="8">
        <v>4.5999999999999999E-3</v>
      </c>
      <c r="U251" s="8">
        <v>1E-3</v>
      </c>
    </row>
    <row r="252" spans="2:21">
      <c r="B252" s="6" t="s">
        <v>518</v>
      </c>
      <c r="C252" s="17" t="s">
        <v>519</v>
      </c>
      <c r="D252" s="6" t="s">
        <v>152</v>
      </c>
      <c r="E252" s="6" t="s">
        <v>396</v>
      </c>
      <c r="F252" s="6"/>
      <c r="G252" s="6" t="s">
        <v>520</v>
      </c>
      <c r="H252" s="6" t="s">
        <v>521</v>
      </c>
      <c r="I252" s="6" t="s">
        <v>430</v>
      </c>
      <c r="J252" s="6"/>
      <c r="K252" s="17">
        <v>5.34</v>
      </c>
      <c r="L252" s="6" t="s">
        <v>43</v>
      </c>
      <c r="M252" s="26">
        <v>4.4999999999999998E-2</v>
      </c>
      <c r="N252" s="8">
        <v>4.5100000000000001E-2</v>
      </c>
      <c r="O252" s="7">
        <v>198000</v>
      </c>
      <c r="P252" s="7">
        <v>101.86</v>
      </c>
      <c r="Q252" s="7">
        <v>0</v>
      </c>
      <c r="R252" s="7">
        <v>735.95</v>
      </c>
      <c r="S252" s="8">
        <v>4.0000000000000002E-4</v>
      </c>
      <c r="T252" s="8">
        <v>1.8E-3</v>
      </c>
      <c r="U252" s="8">
        <v>4.0000000000000002E-4</v>
      </c>
    </row>
    <row r="253" spans="2:21">
      <c r="B253" s="6" t="s">
        <v>522</v>
      </c>
      <c r="C253" s="17" t="s">
        <v>523</v>
      </c>
      <c r="D253" s="6" t="s">
        <v>152</v>
      </c>
      <c r="E253" s="6" t="s">
        <v>396</v>
      </c>
      <c r="F253" s="6"/>
      <c r="G253" s="6" t="s">
        <v>524</v>
      </c>
      <c r="H253" s="6" t="s">
        <v>525</v>
      </c>
      <c r="I253" s="6" t="s">
        <v>148</v>
      </c>
      <c r="J253" s="6"/>
      <c r="K253" s="17">
        <v>3.28</v>
      </c>
      <c r="L253" s="6" t="s">
        <v>43</v>
      </c>
      <c r="M253" s="26">
        <v>5.6250000000000001E-2</v>
      </c>
      <c r="N253" s="8">
        <v>5.0299999999999997E-2</v>
      </c>
      <c r="O253" s="7">
        <v>195000</v>
      </c>
      <c r="P253" s="7">
        <v>104.19</v>
      </c>
      <c r="Q253" s="7">
        <v>0</v>
      </c>
      <c r="R253" s="7">
        <v>741.38</v>
      </c>
      <c r="S253" s="8">
        <v>2.0000000000000001E-4</v>
      </c>
      <c r="T253" s="8">
        <v>1.8E-3</v>
      </c>
      <c r="U253" s="8">
        <v>4.0000000000000002E-4</v>
      </c>
    </row>
    <row r="254" spans="2:21">
      <c r="B254" s="6" t="s">
        <v>526</v>
      </c>
      <c r="C254" s="17" t="s">
        <v>527</v>
      </c>
      <c r="D254" s="6" t="s">
        <v>146</v>
      </c>
      <c r="E254" s="6" t="s">
        <v>396</v>
      </c>
      <c r="F254" s="6"/>
      <c r="G254" s="6" t="s">
        <v>146</v>
      </c>
      <c r="H254" s="6" t="s">
        <v>525</v>
      </c>
      <c r="I254" s="6" t="s">
        <v>148</v>
      </c>
      <c r="J254" s="6"/>
      <c r="K254" s="17">
        <v>5.52</v>
      </c>
      <c r="L254" s="6" t="s">
        <v>43</v>
      </c>
      <c r="M254" s="26">
        <v>4.7500000000000001E-2</v>
      </c>
      <c r="N254" s="8">
        <v>5.5500000000000001E-2</v>
      </c>
      <c r="O254" s="7">
        <v>240000</v>
      </c>
      <c r="P254" s="7">
        <v>98.38</v>
      </c>
      <c r="Q254" s="7">
        <v>0</v>
      </c>
      <c r="R254" s="7">
        <v>861.57</v>
      </c>
      <c r="S254" s="8">
        <v>2.0000000000000001E-4</v>
      </c>
      <c r="T254" s="8">
        <v>2.0999999999999999E-3</v>
      </c>
      <c r="U254" s="8">
        <v>4.0000000000000002E-4</v>
      </c>
    </row>
    <row r="255" spans="2:21">
      <c r="B255" s="6" t="s">
        <v>528</v>
      </c>
      <c r="C255" s="17" t="s">
        <v>529</v>
      </c>
      <c r="D255" s="6" t="s">
        <v>152</v>
      </c>
      <c r="E255" s="6" t="s">
        <v>396</v>
      </c>
      <c r="F255" s="6"/>
      <c r="G255" s="6" t="s">
        <v>146</v>
      </c>
      <c r="H255" s="6" t="s">
        <v>525</v>
      </c>
      <c r="I255" s="6" t="s">
        <v>148</v>
      </c>
      <c r="J255" s="6"/>
      <c r="K255" s="17">
        <v>7.26</v>
      </c>
      <c r="L255" s="6" t="s">
        <v>43</v>
      </c>
      <c r="M255" s="26">
        <v>4.7500000000000001E-2</v>
      </c>
      <c r="N255" s="8">
        <v>5.3800000000000001E-2</v>
      </c>
      <c r="O255" s="7">
        <v>195000</v>
      </c>
      <c r="P255" s="7">
        <v>98.2</v>
      </c>
      <c r="Q255" s="7">
        <v>0</v>
      </c>
      <c r="R255" s="7">
        <v>698.72</v>
      </c>
      <c r="S255" s="8">
        <v>4.0000000000000002E-4</v>
      </c>
      <c r="T255" s="8">
        <v>1.6999999999999999E-3</v>
      </c>
      <c r="U255" s="8">
        <v>4.0000000000000002E-4</v>
      </c>
    </row>
    <row r="256" spans="2:21">
      <c r="B256" s="6" t="s">
        <v>530</v>
      </c>
      <c r="C256" s="17" t="s">
        <v>531</v>
      </c>
      <c r="D256" s="6" t="s">
        <v>532</v>
      </c>
      <c r="E256" s="6" t="s">
        <v>396</v>
      </c>
      <c r="F256" s="6"/>
      <c r="G256" s="6" t="s">
        <v>146</v>
      </c>
      <c r="H256" s="6" t="s">
        <v>533</v>
      </c>
      <c r="I256" s="6" t="s">
        <v>148</v>
      </c>
      <c r="J256" s="6"/>
      <c r="K256" s="17">
        <v>6.58</v>
      </c>
      <c r="L256" s="6" t="s">
        <v>43</v>
      </c>
      <c r="M256" s="26">
        <v>6.1249999999999999E-2</v>
      </c>
      <c r="N256" s="8">
        <v>6.4199999999999993E-2</v>
      </c>
      <c r="O256" s="7">
        <v>480000</v>
      </c>
      <c r="P256" s="7">
        <v>99.7</v>
      </c>
      <c r="Q256" s="7">
        <v>0</v>
      </c>
      <c r="R256" s="7">
        <v>1746.24</v>
      </c>
      <c r="S256" s="8">
        <v>8.9999999999999998E-4</v>
      </c>
      <c r="T256" s="8">
        <v>4.1999999999999997E-3</v>
      </c>
      <c r="U256" s="8">
        <v>8.9999999999999998E-4</v>
      </c>
    </row>
    <row r="257" spans="2:21">
      <c r="B257" s="6" t="s">
        <v>534</v>
      </c>
      <c r="C257" s="17" t="s">
        <v>535</v>
      </c>
      <c r="D257" s="6" t="s">
        <v>146</v>
      </c>
      <c r="E257" s="6" t="s">
        <v>396</v>
      </c>
      <c r="F257" s="6"/>
      <c r="G257" s="6" t="s">
        <v>405</v>
      </c>
      <c r="H257" s="6" t="s">
        <v>533</v>
      </c>
      <c r="I257" s="6" t="s">
        <v>148</v>
      </c>
      <c r="J257" s="6"/>
      <c r="K257" s="17">
        <v>3.98</v>
      </c>
      <c r="L257" s="6" t="s">
        <v>43</v>
      </c>
      <c r="M257" s="26">
        <v>6.1249999999999999E-2</v>
      </c>
      <c r="N257" s="8">
        <v>4.8000000000000001E-2</v>
      </c>
      <c r="O257" s="7">
        <v>380000</v>
      </c>
      <c r="P257" s="7">
        <v>105.7</v>
      </c>
      <c r="Q257" s="7">
        <v>0</v>
      </c>
      <c r="R257" s="7">
        <v>1465.69</v>
      </c>
      <c r="S257" s="8">
        <v>2.0000000000000001E-4</v>
      </c>
      <c r="T257" s="8">
        <v>3.5000000000000001E-3</v>
      </c>
      <c r="U257" s="8">
        <v>6.9999999999999999E-4</v>
      </c>
    </row>
    <row r="258" spans="2:21">
      <c r="B258" s="6" t="s">
        <v>536</v>
      </c>
      <c r="C258" s="17" t="s">
        <v>537</v>
      </c>
      <c r="D258" s="6" t="s">
        <v>146</v>
      </c>
      <c r="E258" s="6" t="s">
        <v>396</v>
      </c>
      <c r="F258" s="6"/>
      <c r="G258" s="6" t="s">
        <v>342</v>
      </c>
      <c r="H258" s="6" t="s">
        <v>538</v>
      </c>
      <c r="I258" s="6" t="s">
        <v>148</v>
      </c>
      <c r="J258" s="6"/>
      <c r="K258" s="17">
        <v>7.56</v>
      </c>
      <c r="L258" s="6" t="s">
        <v>43</v>
      </c>
      <c r="M258" s="26">
        <v>4.2000000000000003E-2</v>
      </c>
      <c r="N258" s="8">
        <v>6.9500000000000006E-2</v>
      </c>
      <c r="O258" s="7">
        <v>580000</v>
      </c>
      <c r="P258" s="7">
        <v>82.7</v>
      </c>
      <c r="Q258" s="7">
        <v>0</v>
      </c>
      <c r="R258" s="7">
        <v>1750.3</v>
      </c>
      <c r="S258" s="8">
        <v>6.9999999999999999E-4</v>
      </c>
      <c r="T258" s="8">
        <v>4.1999999999999997E-3</v>
      </c>
      <c r="U258" s="8">
        <v>8.9999999999999998E-4</v>
      </c>
    </row>
    <row r="261" spans="2:21">
      <c r="B261" s="6" t="s">
        <v>102</v>
      </c>
      <c r="C261" s="17"/>
      <c r="D261" s="6"/>
      <c r="E261" s="6"/>
      <c r="F261" s="6"/>
      <c r="G261" s="6"/>
      <c r="H261" s="6"/>
      <c r="I261" s="6"/>
      <c r="J261" s="6"/>
      <c r="L261" s="6"/>
    </row>
    <row r="265" spans="2:21">
      <c r="B265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0"/>
  <sheetViews>
    <sheetView rightToLeft="1" topLeftCell="A229" workbookViewId="0">
      <selection activeCell="A30" sqref="A30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539</v>
      </c>
    </row>
    <row r="8" spans="2:15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540</v>
      </c>
      <c r="C11" s="12"/>
      <c r="D11" s="3"/>
      <c r="E11" s="3"/>
      <c r="F11" s="3"/>
      <c r="G11" s="3"/>
      <c r="H11" s="3"/>
      <c r="I11" s="9">
        <v>28223435.100000001</v>
      </c>
      <c r="L11" s="9">
        <v>331805.43</v>
      </c>
      <c r="N11" s="10">
        <v>1</v>
      </c>
      <c r="O11" s="10">
        <v>0.16819999999999999</v>
      </c>
    </row>
    <row r="12" spans="2:15">
      <c r="B12" s="3" t="s">
        <v>541</v>
      </c>
      <c r="C12" s="12"/>
      <c r="D12" s="3"/>
      <c r="E12" s="3"/>
      <c r="F12" s="3"/>
      <c r="G12" s="3"/>
      <c r="H12" s="3"/>
      <c r="I12" s="9">
        <v>24716939.059999999</v>
      </c>
      <c r="L12" s="9">
        <v>249656.1</v>
      </c>
      <c r="N12" s="10">
        <v>0.75239999999999996</v>
      </c>
      <c r="O12" s="10">
        <v>0.12659999999999999</v>
      </c>
    </row>
    <row r="13" spans="2:15">
      <c r="B13" s="13" t="s">
        <v>542</v>
      </c>
      <c r="C13" s="14"/>
      <c r="D13" s="13"/>
      <c r="E13" s="13"/>
      <c r="F13" s="13"/>
      <c r="G13" s="13"/>
      <c r="H13" s="13"/>
      <c r="I13" s="15">
        <v>17574112.18</v>
      </c>
      <c r="L13" s="15">
        <v>169747.22</v>
      </c>
      <c r="N13" s="16">
        <v>0.51160000000000005</v>
      </c>
      <c r="O13" s="16">
        <v>8.6099999999999996E-2</v>
      </c>
    </row>
    <row r="14" spans="2:15">
      <c r="B14" s="6" t="s">
        <v>543</v>
      </c>
      <c r="C14" s="17">
        <v>593038</v>
      </c>
      <c r="D14" s="6" t="s">
        <v>120</v>
      </c>
      <c r="E14" s="6"/>
      <c r="F14" s="18">
        <v>520029083</v>
      </c>
      <c r="G14" s="6" t="s">
        <v>171</v>
      </c>
      <c r="H14" s="6" t="s">
        <v>92</v>
      </c>
      <c r="I14" s="7">
        <v>50557</v>
      </c>
      <c r="J14" s="7">
        <v>7635</v>
      </c>
      <c r="K14" s="7">
        <v>0</v>
      </c>
      <c r="L14" s="7">
        <v>3860.03</v>
      </c>
      <c r="M14" s="8">
        <v>5.0000000000000001E-4</v>
      </c>
      <c r="N14" s="8">
        <v>1.1599999999999999E-2</v>
      </c>
      <c r="O14" s="8">
        <v>2E-3</v>
      </c>
    </row>
    <row r="15" spans="2:15">
      <c r="B15" s="6" t="s">
        <v>544</v>
      </c>
      <c r="C15" s="17">
        <v>691212</v>
      </c>
      <c r="D15" s="6" t="s">
        <v>120</v>
      </c>
      <c r="E15" s="6"/>
      <c r="F15" s="18">
        <v>520007030</v>
      </c>
      <c r="G15" s="6" t="s">
        <v>171</v>
      </c>
      <c r="H15" s="6" t="s">
        <v>92</v>
      </c>
      <c r="I15" s="7">
        <v>878906</v>
      </c>
      <c r="J15" s="7">
        <v>1067</v>
      </c>
      <c r="K15" s="7">
        <v>0</v>
      </c>
      <c r="L15" s="7">
        <v>9377.93</v>
      </c>
      <c r="M15" s="8">
        <v>8.0000000000000004E-4</v>
      </c>
      <c r="N15" s="8">
        <v>2.8299999999999999E-2</v>
      </c>
      <c r="O15" s="8">
        <v>4.7999999999999996E-3</v>
      </c>
    </row>
    <row r="16" spans="2:15">
      <c r="B16" s="6" t="s">
        <v>545</v>
      </c>
      <c r="C16" s="17">
        <v>604611</v>
      </c>
      <c r="D16" s="6" t="s">
        <v>120</v>
      </c>
      <c r="E16" s="6"/>
      <c r="F16" s="18">
        <v>520018078</v>
      </c>
      <c r="G16" s="6" t="s">
        <v>171</v>
      </c>
      <c r="H16" s="6" t="s">
        <v>92</v>
      </c>
      <c r="I16" s="7">
        <v>816587</v>
      </c>
      <c r="J16" s="7">
        <v>2160</v>
      </c>
      <c r="K16" s="7">
        <v>0</v>
      </c>
      <c r="L16" s="7">
        <v>17638.28</v>
      </c>
      <c r="M16" s="8">
        <v>5.0000000000000001E-4</v>
      </c>
      <c r="N16" s="8">
        <v>5.3199999999999997E-2</v>
      </c>
      <c r="O16" s="8">
        <v>8.8999999999999999E-3</v>
      </c>
    </row>
    <row r="17" spans="2:15">
      <c r="B17" s="6" t="s">
        <v>546</v>
      </c>
      <c r="C17" s="17">
        <v>695437</v>
      </c>
      <c r="D17" s="6" t="s">
        <v>120</v>
      </c>
      <c r="E17" s="6"/>
      <c r="F17" s="18">
        <v>520000522</v>
      </c>
      <c r="G17" s="6" t="s">
        <v>171</v>
      </c>
      <c r="H17" s="6" t="s">
        <v>92</v>
      </c>
      <c r="I17" s="7">
        <v>80171</v>
      </c>
      <c r="J17" s="7">
        <v>6717</v>
      </c>
      <c r="K17" s="7">
        <v>0</v>
      </c>
      <c r="L17" s="7">
        <v>5385.09</v>
      </c>
      <c r="M17" s="8">
        <v>2.9999999999999997E-4</v>
      </c>
      <c r="N17" s="8">
        <v>1.6199999999999999E-2</v>
      </c>
      <c r="O17" s="8">
        <v>2.7000000000000001E-3</v>
      </c>
    </row>
    <row r="18" spans="2:15">
      <c r="B18" s="6" t="s">
        <v>547</v>
      </c>
      <c r="C18" s="17">
        <v>662577</v>
      </c>
      <c r="D18" s="6" t="s">
        <v>120</v>
      </c>
      <c r="E18" s="6"/>
      <c r="F18" s="18">
        <v>520000118</v>
      </c>
      <c r="G18" s="6" t="s">
        <v>171</v>
      </c>
      <c r="H18" s="6" t="s">
        <v>92</v>
      </c>
      <c r="I18" s="7">
        <v>709137</v>
      </c>
      <c r="J18" s="7">
        <v>2475</v>
      </c>
      <c r="K18" s="7">
        <v>0</v>
      </c>
      <c r="L18" s="7">
        <v>17551.14</v>
      </c>
      <c r="M18" s="8">
        <v>5.0000000000000001E-4</v>
      </c>
      <c r="N18" s="8">
        <v>5.2900000000000003E-2</v>
      </c>
      <c r="O18" s="8">
        <v>8.8999999999999999E-3</v>
      </c>
    </row>
    <row r="19" spans="2:15">
      <c r="B19" s="6" t="s">
        <v>548</v>
      </c>
      <c r="C19" s="17">
        <v>767012</v>
      </c>
      <c r="D19" s="6" t="s">
        <v>120</v>
      </c>
      <c r="E19" s="6"/>
      <c r="F19" s="18">
        <v>520017450</v>
      </c>
      <c r="G19" s="6" t="s">
        <v>232</v>
      </c>
      <c r="H19" s="6" t="s">
        <v>92</v>
      </c>
      <c r="I19" s="7">
        <v>91579</v>
      </c>
      <c r="J19" s="7">
        <v>1910</v>
      </c>
      <c r="K19" s="7">
        <v>0</v>
      </c>
      <c r="L19" s="7">
        <v>1749.16</v>
      </c>
      <c r="M19" s="8">
        <v>4.0000000000000002E-4</v>
      </c>
      <c r="N19" s="8">
        <v>5.3E-3</v>
      </c>
      <c r="O19" s="8">
        <v>8.9999999999999998E-4</v>
      </c>
    </row>
    <row r="20" spans="2:15">
      <c r="B20" s="6" t="s">
        <v>549</v>
      </c>
      <c r="C20" s="17">
        <v>585018</v>
      </c>
      <c r="D20" s="6" t="s">
        <v>120</v>
      </c>
      <c r="E20" s="6"/>
      <c r="F20" s="18">
        <v>520033986</v>
      </c>
      <c r="G20" s="6" t="s">
        <v>232</v>
      </c>
      <c r="H20" s="6" t="s">
        <v>92</v>
      </c>
      <c r="I20" s="7">
        <v>123355</v>
      </c>
      <c r="J20" s="7">
        <v>2741</v>
      </c>
      <c r="K20" s="7">
        <v>0</v>
      </c>
      <c r="L20" s="7">
        <v>3381.16</v>
      </c>
      <c r="M20" s="8">
        <v>5.9999999999999995E-4</v>
      </c>
      <c r="N20" s="8">
        <v>1.0200000000000001E-2</v>
      </c>
      <c r="O20" s="8">
        <v>1.6999999999999999E-3</v>
      </c>
    </row>
    <row r="21" spans="2:15">
      <c r="B21" s="6" t="s">
        <v>550</v>
      </c>
      <c r="C21" s="17">
        <v>777037</v>
      </c>
      <c r="D21" s="6" t="s">
        <v>120</v>
      </c>
      <c r="E21" s="6"/>
      <c r="F21" s="18">
        <v>520022732</v>
      </c>
      <c r="G21" s="6" t="s">
        <v>210</v>
      </c>
      <c r="H21" s="6" t="s">
        <v>92</v>
      </c>
      <c r="I21" s="7">
        <v>74963</v>
      </c>
      <c r="J21" s="7">
        <v>2242</v>
      </c>
      <c r="K21" s="7">
        <v>0</v>
      </c>
      <c r="L21" s="7">
        <v>1680.67</v>
      </c>
      <c r="M21" s="8">
        <v>2.9999999999999997E-4</v>
      </c>
      <c r="N21" s="8">
        <v>5.1000000000000004E-3</v>
      </c>
      <c r="O21" s="8">
        <v>8.9999999999999998E-4</v>
      </c>
    </row>
    <row r="22" spans="2:15">
      <c r="B22" s="6" t="s">
        <v>551</v>
      </c>
      <c r="C22" s="17">
        <v>1143429</v>
      </c>
      <c r="D22" s="6" t="s">
        <v>120</v>
      </c>
      <c r="E22" s="6"/>
      <c r="F22" s="18">
        <v>510678816</v>
      </c>
      <c r="G22" s="6" t="s">
        <v>342</v>
      </c>
      <c r="H22" s="6" t="s">
        <v>92</v>
      </c>
      <c r="I22" s="7">
        <v>1752</v>
      </c>
      <c r="J22" s="7">
        <v>39380</v>
      </c>
      <c r="K22" s="7">
        <v>0</v>
      </c>
      <c r="L22" s="7">
        <v>689.94</v>
      </c>
      <c r="M22" s="8">
        <v>1E-4</v>
      </c>
      <c r="N22" s="8">
        <v>2.0999999999999999E-3</v>
      </c>
      <c r="O22" s="8">
        <v>2.9999999999999997E-4</v>
      </c>
    </row>
    <row r="23" spans="2:15">
      <c r="B23" s="6" t="s">
        <v>552</v>
      </c>
      <c r="C23" s="17">
        <v>1095835</v>
      </c>
      <c r="D23" s="6" t="s">
        <v>120</v>
      </c>
      <c r="E23" s="6"/>
      <c r="F23" s="18">
        <v>511659401</v>
      </c>
      <c r="G23" s="6" t="s">
        <v>184</v>
      </c>
      <c r="H23" s="6" t="s">
        <v>92</v>
      </c>
      <c r="I23" s="7">
        <v>153910.87</v>
      </c>
      <c r="J23" s="7">
        <v>4051</v>
      </c>
      <c r="K23" s="7">
        <v>0</v>
      </c>
      <c r="L23" s="7">
        <v>6234.93</v>
      </c>
      <c r="M23" s="8">
        <v>1.1999999999999999E-3</v>
      </c>
      <c r="N23" s="8">
        <v>1.8800000000000001E-2</v>
      </c>
      <c r="O23" s="8">
        <v>3.2000000000000002E-3</v>
      </c>
    </row>
    <row r="24" spans="2:15">
      <c r="B24" s="6" t="s">
        <v>553</v>
      </c>
      <c r="C24" s="17">
        <v>390013</v>
      </c>
      <c r="D24" s="6" t="s">
        <v>120</v>
      </c>
      <c r="E24" s="6"/>
      <c r="F24" s="18">
        <v>520038506</v>
      </c>
      <c r="G24" s="6" t="s">
        <v>184</v>
      </c>
      <c r="H24" s="6" t="s">
        <v>92</v>
      </c>
      <c r="I24" s="7">
        <v>68011</v>
      </c>
      <c r="J24" s="7">
        <v>3360</v>
      </c>
      <c r="K24" s="7">
        <v>0</v>
      </c>
      <c r="L24" s="7">
        <v>2285.17</v>
      </c>
      <c r="M24" s="8">
        <v>4.0000000000000002E-4</v>
      </c>
      <c r="N24" s="8">
        <v>6.8999999999999999E-3</v>
      </c>
      <c r="O24" s="8">
        <v>1.1999999999999999E-3</v>
      </c>
    </row>
    <row r="25" spans="2:15">
      <c r="B25" s="6" t="s">
        <v>554</v>
      </c>
      <c r="C25" s="17">
        <v>1097278</v>
      </c>
      <c r="D25" s="6" t="s">
        <v>120</v>
      </c>
      <c r="E25" s="6"/>
      <c r="F25" s="18">
        <v>520026683</v>
      </c>
      <c r="G25" s="6" t="s">
        <v>184</v>
      </c>
      <c r="H25" s="6" t="s">
        <v>92</v>
      </c>
      <c r="I25" s="7">
        <v>63123</v>
      </c>
      <c r="J25" s="7">
        <v>1830</v>
      </c>
      <c r="K25" s="7">
        <v>0</v>
      </c>
      <c r="L25" s="7">
        <v>1155.1500000000001</v>
      </c>
      <c r="M25" s="8">
        <v>2.0000000000000001E-4</v>
      </c>
      <c r="N25" s="8">
        <v>3.5000000000000001E-3</v>
      </c>
      <c r="O25" s="8">
        <v>5.9999999999999995E-4</v>
      </c>
    </row>
    <row r="26" spans="2:15">
      <c r="B26" s="6" t="s">
        <v>555</v>
      </c>
      <c r="C26" s="17">
        <v>126011</v>
      </c>
      <c r="D26" s="6" t="s">
        <v>120</v>
      </c>
      <c r="E26" s="6"/>
      <c r="F26" s="18">
        <v>520033234</v>
      </c>
      <c r="G26" s="6" t="s">
        <v>184</v>
      </c>
      <c r="H26" s="6" t="s">
        <v>92</v>
      </c>
      <c r="I26" s="7">
        <v>88416</v>
      </c>
      <c r="J26" s="7">
        <v>3370</v>
      </c>
      <c r="K26" s="7">
        <v>37.020000000000003</v>
      </c>
      <c r="L26" s="7">
        <v>3016.64</v>
      </c>
      <c r="M26" s="8">
        <v>5.0000000000000001E-4</v>
      </c>
      <c r="N26" s="8">
        <v>9.1000000000000004E-3</v>
      </c>
      <c r="O26" s="8">
        <v>1.5E-3</v>
      </c>
    </row>
    <row r="27" spans="2:15">
      <c r="B27" s="6" t="s">
        <v>556</v>
      </c>
      <c r="C27" s="17">
        <v>323014</v>
      </c>
      <c r="D27" s="6" t="s">
        <v>120</v>
      </c>
      <c r="E27" s="6"/>
      <c r="F27" s="18">
        <v>520037789</v>
      </c>
      <c r="G27" s="6" t="s">
        <v>184</v>
      </c>
      <c r="H27" s="6" t="s">
        <v>92</v>
      </c>
      <c r="I27" s="7">
        <v>10285</v>
      </c>
      <c r="J27" s="7">
        <v>15150</v>
      </c>
      <c r="K27" s="7">
        <v>0</v>
      </c>
      <c r="L27" s="7">
        <v>1558.18</v>
      </c>
      <c r="M27" s="8">
        <v>2.0000000000000001E-4</v>
      </c>
      <c r="N27" s="8">
        <v>4.7000000000000002E-3</v>
      </c>
      <c r="O27" s="8">
        <v>8.0000000000000004E-4</v>
      </c>
    </row>
    <row r="28" spans="2:15">
      <c r="B28" s="6" t="s">
        <v>557</v>
      </c>
      <c r="C28" s="17">
        <v>1119478</v>
      </c>
      <c r="D28" s="6" t="s">
        <v>120</v>
      </c>
      <c r="E28" s="6"/>
      <c r="F28" s="18">
        <v>510960719</v>
      </c>
      <c r="G28" s="6" t="s">
        <v>184</v>
      </c>
      <c r="H28" s="6" t="s">
        <v>92</v>
      </c>
      <c r="I28" s="7">
        <v>30641</v>
      </c>
      <c r="J28" s="7">
        <v>18140</v>
      </c>
      <c r="K28" s="7">
        <v>0</v>
      </c>
      <c r="L28" s="7">
        <v>5558.28</v>
      </c>
      <c r="M28" s="8">
        <v>2.9999999999999997E-4</v>
      </c>
      <c r="N28" s="8">
        <v>1.6799999999999999E-2</v>
      </c>
      <c r="O28" s="8">
        <v>2.8E-3</v>
      </c>
    </row>
    <row r="29" spans="2:15">
      <c r="B29" s="6" t="s">
        <v>558</v>
      </c>
      <c r="C29" s="17">
        <v>1121300</v>
      </c>
      <c r="D29" s="6" t="s">
        <v>120</v>
      </c>
      <c r="E29" s="6"/>
      <c r="F29" s="18">
        <v>513951251</v>
      </c>
      <c r="G29" s="6" t="s">
        <v>559</v>
      </c>
      <c r="H29" s="6" t="s">
        <v>92</v>
      </c>
      <c r="I29" s="7">
        <v>8380</v>
      </c>
      <c r="J29" s="7">
        <v>30620</v>
      </c>
      <c r="K29" s="7">
        <v>0</v>
      </c>
      <c r="L29" s="7">
        <v>2565.96</v>
      </c>
      <c r="M29" s="8">
        <v>4.0000000000000002E-4</v>
      </c>
      <c r="N29" s="8">
        <v>7.7000000000000002E-3</v>
      </c>
      <c r="O29" s="8">
        <v>1.2999999999999999E-3</v>
      </c>
    </row>
    <row r="30" spans="2:15">
      <c r="B30" s="6" t="s">
        <v>560</v>
      </c>
      <c r="C30" s="17">
        <v>1081082</v>
      </c>
      <c r="D30" s="6" t="s">
        <v>120</v>
      </c>
      <c r="E30" s="6"/>
      <c r="F30" s="18">
        <v>520042805</v>
      </c>
      <c r="G30" s="6" t="s">
        <v>559</v>
      </c>
      <c r="H30" s="6" t="s">
        <v>92</v>
      </c>
      <c r="I30" s="7">
        <v>14687</v>
      </c>
      <c r="J30" s="7">
        <v>35850</v>
      </c>
      <c r="K30" s="7">
        <v>0</v>
      </c>
      <c r="L30" s="7">
        <v>5265.29</v>
      </c>
      <c r="M30" s="8">
        <v>2.0000000000000001E-4</v>
      </c>
      <c r="N30" s="8">
        <v>1.5900000000000001E-2</v>
      </c>
      <c r="O30" s="8">
        <v>2.7000000000000001E-3</v>
      </c>
    </row>
    <row r="31" spans="2:15">
      <c r="B31" s="6" t="s">
        <v>561</v>
      </c>
      <c r="C31" s="17">
        <v>746016</v>
      </c>
      <c r="D31" s="6" t="s">
        <v>120</v>
      </c>
      <c r="E31" s="6"/>
      <c r="F31" s="18">
        <v>520003781</v>
      </c>
      <c r="G31" s="6" t="s">
        <v>559</v>
      </c>
      <c r="H31" s="6" t="s">
        <v>92</v>
      </c>
      <c r="I31" s="7">
        <v>28868</v>
      </c>
      <c r="J31" s="7">
        <v>7360</v>
      </c>
      <c r="K31" s="7">
        <v>0</v>
      </c>
      <c r="L31" s="7">
        <v>2124.6799999999998</v>
      </c>
      <c r="M31" s="8">
        <v>2.0000000000000001E-4</v>
      </c>
      <c r="N31" s="8">
        <v>6.4000000000000003E-3</v>
      </c>
      <c r="O31" s="8">
        <v>1.1000000000000001E-3</v>
      </c>
    </row>
    <row r="32" spans="2:15">
      <c r="B32" s="6" t="s">
        <v>562</v>
      </c>
      <c r="C32" s="17">
        <v>629014</v>
      </c>
      <c r="D32" s="6" t="s">
        <v>120</v>
      </c>
      <c r="E32" s="6"/>
      <c r="F32" s="18">
        <v>520013954</v>
      </c>
      <c r="G32" s="6" t="s">
        <v>215</v>
      </c>
      <c r="H32" s="6" t="s">
        <v>92</v>
      </c>
      <c r="I32" s="7">
        <v>91030</v>
      </c>
      <c r="J32" s="7">
        <v>8683</v>
      </c>
      <c r="K32" s="7">
        <v>0</v>
      </c>
      <c r="L32" s="7">
        <v>7904.13</v>
      </c>
      <c r="M32" s="8">
        <v>1E-4</v>
      </c>
      <c r="N32" s="8">
        <v>2.3800000000000002E-2</v>
      </c>
      <c r="O32" s="8">
        <v>4.0000000000000001E-3</v>
      </c>
    </row>
    <row r="33" spans="2:15">
      <c r="B33" s="6" t="s">
        <v>563</v>
      </c>
      <c r="C33" s="17">
        <v>281014</v>
      </c>
      <c r="D33" s="6" t="s">
        <v>120</v>
      </c>
      <c r="E33" s="6"/>
      <c r="F33" s="18">
        <v>520027830</v>
      </c>
      <c r="G33" s="6" t="s">
        <v>215</v>
      </c>
      <c r="H33" s="6" t="s">
        <v>92</v>
      </c>
      <c r="I33" s="7">
        <v>353356</v>
      </c>
      <c r="J33" s="7">
        <v>1670</v>
      </c>
      <c r="K33" s="7">
        <v>0</v>
      </c>
      <c r="L33" s="7">
        <v>5901.05</v>
      </c>
      <c r="M33" s="8">
        <v>2.9999999999999997E-4</v>
      </c>
      <c r="N33" s="8">
        <v>1.78E-2</v>
      </c>
      <c r="O33" s="8">
        <v>3.0000000000000001E-3</v>
      </c>
    </row>
    <row r="34" spans="2:15">
      <c r="B34" s="6" t="s">
        <v>564</v>
      </c>
      <c r="C34" s="17">
        <v>1130699</v>
      </c>
      <c r="D34" s="6" t="s">
        <v>120</v>
      </c>
      <c r="E34" s="6"/>
      <c r="F34" s="18">
        <v>529592</v>
      </c>
      <c r="G34" s="6" t="s">
        <v>215</v>
      </c>
      <c r="H34" s="6" t="s">
        <v>92</v>
      </c>
      <c r="I34" s="7">
        <v>24826</v>
      </c>
      <c r="J34" s="7">
        <v>26790</v>
      </c>
      <c r="K34" s="7">
        <v>0</v>
      </c>
      <c r="L34" s="7">
        <v>6650.89</v>
      </c>
      <c r="M34" s="8">
        <v>2.0000000000000001E-4</v>
      </c>
      <c r="N34" s="8">
        <v>0.02</v>
      </c>
      <c r="O34" s="8">
        <v>3.3999999999999998E-3</v>
      </c>
    </row>
    <row r="35" spans="2:15">
      <c r="B35" s="6" t="s">
        <v>565</v>
      </c>
      <c r="C35" s="17">
        <v>1084128</v>
      </c>
      <c r="D35" s="6" t="s">
        <v>120</v>
      </c>
      <c r="E35" s="6"/>
      <c r="F35" s="18">
        <v>520044322</v>
      </c>
      <c r="G35" s="6" t="s">
        <v>266</v>
      </c>
      <c r="H35" s="6" t="s">
        <v>92</v>
      </c>
      <c r="I35" s="7">
        <v>4429</v>
      </c>
      <c r="J35" s="7">
        <v>49630</v>
      </c>
      <c r="K35" s="7">
        <v>0</v>
      </c>
      <c r="L35" s="7">
        <v>2198.11</v>
      </c>
      <c r="M35" s="8">
        <v>4.0000000000000002E-4</v>
      </c>
      <c r="N35" s="8">
        <v>6.6E-3</v>
      </c>
      <c r="O35" s="8">
        <v>1.1000000000000001E-3</v>
      </c>
    </row>
    <row r="36" spans="2:15">
      <c r="B36" s="6" t="s">
        <v>566</v>
      </c>
      <c r="C36" s="17">
        <v>576017</v>
      </c>
      <c r="D36" s="6" t="s">
        <v>120</v>
      </c>
      <c r="E36" s="6"/>
      <c r="F36" s="18">
        <v>520028010</v>
      </c>
      <c r="G36" s="6" t="s">
        <v>266</v>
      </c>
      <c r="H36" s="6" t="s">
        <v>92</v>
      </c>
      <c r="I36" s="7">
        <v>7808</v>
      </c>
      <c r="J36" s="7">
        <v>77850</v>
      </c>
      <c r="K36" s="7">
        <v>0</v>
      </c>
      <c r="L36" s="7">
        <v>6078.53</v>
      </c>
      <c r="M36" s="8">
        <v>1E-3</v>
      </c>
      <c r="N36" s="8">
        <v>1.83E-2</v>
      </c>
      <c r="O36" s="8">
        <v>3.0999999999999999E-3</v>
      </c>
    </row>
    <row r="37" spans="2:15">
      <c r="B37" s="6" t="s">
        <v>567</v>
      </c>
      <c r="C37" s="17">
        <v>475020</v>
      </c>
      <c r="D37" s="6" t="s">
        <v>120</v>
      </c>
      <c r="E37" s="6"/>
      <c r="F37" s="18">
        <v>550013098</v>
      </c>
      <c r="G37" s="6" t="s">
        <v>296</v>
      </c>
      <c r="H37" s="6" t="s">
        <v>92</v>
      </c>
      <c r="I37" s="7">
        <v>430601.53</v>
      </c>
      <c r="J37" s="7">
        <v>916</v>
      </c>
      <c r="K37" s="7">
        <v>0</v>
      </c>
      <c r="L37" s="7">
        <v>3944.31</v>
      </c>
      <c r="M37" s="8">
        <v>4.0000000000000002E-4</v>
      </c>
      <c r="N37" s="8">
        <v>1.1900000000000001E-2</v>
      </c>
      <c r="O37" s="8">
        <v>2E-3</v>
      </c>
    </row>
    <row r="38" spans="2:15">
      <c r="B38" s="6" t="s">
        <v>568</v>
      </c>
      <c r="C38" s="17">
        <v>232017</v>
      </c>
      <c r="D38" s="6" t="s">
        <v>120</v>
      </c>
      <c r="E38" s="6"/>
      <c r="F38" s="18">
        <v>550010003</v>
      </c>
      <c r="G38" s="6" t="s">
        <v>296</v>
      </c>
      <c r="H38" s="6" t="s">
        <v>92</v>
      </c>
      <c r="I38" s="7">
        <v>10549566.189999999</v>
      </c>
      <c r="J38" s="7">
        <v>37.6</v>
      </c>
      <c r="K38" s="7">
        <v>0</v>
      </c>
      <c r="L38" s="7">
        <v>3966.64</v>
      </c>
      <c r="M38" s="8">
        <v>8.0000000000000004E-4</v>
      </c>
      <c r="N38" s="8">
        <v>1.2E-2</v>
      </c>
      <c r="O38" s="8">
        <v>2E-3</v>
      </c>
    </row>
    <row r="39" spans="2:15">
      <c r="B39" s="6" t="s">
        <v>569</v>
      </c>
      <c r="C39" s="17">
        <v>230011</v>
      </c>
      <c r="D39" s="6" t="s">
        <v>120</v>
      </c>
      <c r="E39" s="6"/>
      <c r="F39" s="18">
        <v>520031931</v>
      </c>
      <c r="G39" s="6" t="s">
        <v>197</v>
      </c>
      <c r="H39" s="6" t="s">
        <v>92</v>
      </c>
      <c r="I39" s="7">
        <v>1056505</v>
      </c>
      <c r="J39" s="7">
        <v>411.6</v>
      </c>
      <c r="K39" s="7">
        <v>0</v>
      </c>
      <c r="L39" s="7">
        <v>4348.57</v>
      </c>
      <c r="M39" s="8">
        <v>4.0000000000000002E-4</v>
      </c>
      <c r="N39" s="8">
        <v>1.3100000000000001E-2</v>
      </c>
      <c r="O39" s="8">
        <v>2.2000000000000001E-3</v>
      </c>
    </row>
    <row r="40" spans="2:15">
      <c r="B40" s="6" t="s">
        <v>570</v>
      </c>
      <c r="C40" s="17">
        <v>1101534</v>
      </c>
      <c r="D40" s="6" t="s">
        <v>120</v>
      </c>
      <c r="E40" s="6"/>
      <c r="F40" s="18">
        <v>511930125</v>
      </c>
      <c r="G40" s="6" t="s">
        <v>197</v>
      </c>
      <c r="H40" s="6" t="s">
        <v>92</v>
      </c>
      <c r="I40" s="7">
        <v>60869</v>
      </c>
      <c r="J40" s="7">
        <v>2077</v>
      </c>
      <c r="K40" s="7">
        <v>0</v>
      </c>
      <c r="L40" s="7">
        <v>1264.25</v>
      </c>
      <c r="M40" s="8">
        <v>5.9999999999999995E-4</v>
      </c>
      <c r="N40" s="8">
        <v>3.8E-3</v>
      </c>
      <c r="O40" s="8">
        <v>5.9999999999999995E-4</v>
      </c>
    </row>
    <row r="41" spans="2:15">
      <c r="B41" s="6" t="s">
        <v>571</v>
      </c>
      <c r="C41" s="17">
        <v>1083484</v>
      </c>
      <c r="D41" s="6" t="s">
        <v>120</v>
      </c>
      <c r="E41" s="6"/>
      <c r="F41" s="18">
        <v>520044314</v>
      </c>
      <c r="G41" s="6" t="s">
        <v>197</v>
      </c>
      <c r="H41" s="6" t="s">
        <v>92</v>
      </c>
      <c r="I41" s="7">
        <v>176762</v>
      </c>
      <c r="J41" s="7">
        <v>1372</v>
      </c>
      <c r="K41" s="7">
        <v>0</v>
      </c>
      <c r="L41" s="7">
        <v>2425.17</v>
      </c>
      <c r="M41" s="8">
        <v>1E-3</v>
      </c>
      <c r="N41" s="8">
        <v>7.3000000000000001E-3</v>
      </c>
      <c r="O41" s="8">
        <v>1.1999999999999999E-3</v>
      </c>
    </row>
    <row r="42" spans="2:15">
      <c r="B42" s="6" t="s">
        <v>572</v>
      </c>
      <c r="C42" s="17">
        <v>2590248</v>
      </c>
      <c r="D42" s="6" t="s">
        <v>120</v>
      </c>
      <c r="E42" s="6"/>
      <c r="F42" s="18">
        <v>520036658</v>
      </c>
      <c r="G42" s="6" t="s">
        <v>203</v>
      </c>
      <c r="H42" s="6" t="s">
        <v>92</v>
      </c>
      <c r="I42" s="7">
        <v>1337047.95</v>
      </c>
      <c r="J42" s="7">
        <v>153.69999999999999</v>
      </c>
      <c r="K42" s="7">
        <v>0</v>
      </c>
      <c r="L42" s="7">
        <v>2055.04</v>
      </c>
      <c r="M42" s="8">
        <v>4.0000000000000002E-4</v>
      </c>
      <c r="N42" s="8">
        <v>6.1999999999999998E-3</v>
      </c>
      <c r="O42" s="8">
        <v>1E-3</v>
      </c>
    </row>
    <row r="43" spans="2:15">
      <c r="B43" s="6" t="s">
        <v>573</v>
      </c>
      <c r="C43" s="17">
        <v>1100007</v>
      </c>
      <c r="D43" s="6" t="s">
        <v>120</v>
      </c>
      <c r="E43" s="6"/>
      <c r="F43" s="18">
        <v>510216054</v>
      </c>
      <c r="G43" s="6" t="s">
        <v>203</v>
      </c>
      <c r="H43" s="6" t="s">
        <v>92</v>
      </c>
      <c r="I43" s="7">
        <v>14042</v>
      </c>
      <c r="J43" s="7">
        <v>47990</v>
      </c>
      <c r="K43" s="7">
        <v>0</v>
      </c>
      <c r="L43" s="7">
        <v>6738.76</v>
      </c>
      <c r="M43" s="8">
        <v>1.1000000000000001E-3</v>
      </c>
      <c r="N43" s="8">
        <v>2.0299999999999999E-2</v>
      </c>
      <c r="O43" s="8">
        <v>3.3999999999999998E-3</v>
      </c>
    </row>
    <row r="44" spans="2:15">
      <c r="B44" s="6" t="s">
        <v>574</v>
      </c>
      <c r="C44" s="17">
        <v>273011</v>
      </c>
      <c r="D44" s="6" t="s">
        <v>120</v>
      </c>
      <c r="E44" s="6"/>
      <c r="F44" s="18">
        <v>520036872</v>
      </c>
      <c r="G44" s="6" t="s">
        <v>520</v>
      </c>
      <c r="H44" s="6" t="s">
        <v>92</v>
      </c>
      <c r="I44" s="7">
        <v>25036</v>
      </c>
      <c r="J44" s="7">
        <v>37760</v>
      </c>
      <c r="K44" s="7">
        <v>0</v>
      </c>
      <c r="L44" s="7">
        <v>9453.59</v>
      </c>
      <c r="M44" s="8">
        <v>2.9999999999999997E-4</v>
      </c>
      <c r="N44" s="8">
        <v>2.8500000000000001E-2</v>
      </c>
      <c r="O44" s="8">
        <v>4.7999999999999996E-3</v>
      </c>
    </row>
    <row r="45" spans="2:15">
      <c r="B45" s="6" t="s">
        <v>575</v>
      </c>
      <c r="C45" s="17">
        <v>1082379</v>
      </c>
      <c r="D45" s="6" t="s">
        <v>120</v>
      </c>
      <c r="E45" s="6"/>
      <c r="F45" s="18">
        <v>520041997</v>
      </c>
      <c r="G45" s="6" t="s">
        <v>315</v>
      </c>
      <c r="H45" s="6" t="s">
        <v>92</v>
      </c>
      <c r="I45" s="7">
        <v>66728.97</v>
      </c>
      <c r="J45" s="7">
        <v>8106</v>
      </c>
      <c r="K45" s="7">
        <v>0</v>
      </c>
      <c r="L45" s="7">
        <v>5409.05</v>
      </c>
      <c r="M45" s="8">
        <v>6.9999999999999999E-4</v>
      </c>
      <c r="N45" s="8">
        <v>1.6299999999999999E-2</v>
      </c>
      <c r="O45" s="8">
        <v>2.7000000000000001E-3</v>
      </c>
    </row>
    <row r="46" spans="2:15">
      <c r="B46" s="6" t="s">
        <v>576</v>
      </c>
      <c r="C46" s="17">
        <v>1106855</v>
      </c>
      <c r="D46" s="6" t="s">
        <v>120</v>
      </c>
      <c r="E46" s="6"/>
      <c r="F46" s="18">
        <v>513009043</v>
      </c>
      <c r="G46" s="6" t="s">
        <v>577</v>
      </c>
      <c r="H46" s="6" t="s">
        <v>92</v>
      </c>
      <c r="I46" s="7">
        <v>6867</v>
      </c>
      <c r="J46" s="7">
        <v>10100</v>
      </c>
      <c r="K46" s="7">
        <v>0</v>
      </c>
      <c r="L46" s="7">
        <v>693.57</v>
      </c>
      <c r="M46" s="8">
        <v>1E-4</v>
      </c>
      <c r="N46" s="8">
        <v>2.0999999999999999E-3</v>
      </c>
      <c r="O46" s="8">
        <v>4.0000000000000002E-4</v>
      </c>
    </row>
    <row r="47" spans="2:15">
      <c r="B47" s="6" t="s">
        <v>578</v>
      </c>
      <c r="C47" s="17">
        <v>1129543</v>
      </c>
      <c r="D47" s="6" t="s">
        <v>120</v>
      </c>
      <c r="E47" s="6"/>
      <c r="F47" s="18">
        <v>2279206</v>
      </c>
      <c r="G47" s="6" t="s">
        <v>579</v>
      </c>
      <c r="H47" s="6" t="s">
        <v>92</v>
      </c>
      <c r="I47" s="7">
        <v>44914</v>
      </c>
      <c r="J47" s="7">
        <v>1675</v>
      </c>
      <c r="K47" s="7">
        <v>0</v>
      </c>
      <c r="L47" s="7">
        <v>752.31</v>
      </c>
      <c r="M47" s="8">
        <v>1E-4</v>
      </c>
      <c r="N47" s="8">
        <v>2.3E-3</v>
      </c>
      <c r="O47" s="8">
        <v>4.0000000000000002E-4</v>
      </c>
    </row>
    <row r="48" spans="2:15">
      <c r="B48" s="6" t="s">
        <v>580</v>
      </c>
      <c r="C48" s="17">
        <v>1081124</v>
      </c>
      <c r="D48" s="6" t="s">
        <v>120</v>
      </c>
      <c r="E48" s="6"/>
      <c r="F48" s="18">
        <v>520043027</v>
      </c>
      <c r="G48" s="6" t="s">
        <v>581</v>
      </c>
      <c r="H48" s="6" t="s">
        <v>92</v>
      </c>
      <c r="I48" s="7">
        <v>12705</v>
      </c>
      <c r="J48" s="7">
        <v>42930</v>
      </c>
      <c r="K48" s="7">
        <v>20.77</v>
      </c>
      <c r="L48" s="7">
        <v>5475.03</v>
      </c>
      <c r="M48" s="8">
        <v>2.9999999999999997E-4</v>
      </c>
      <c r="N48" s="8">
        <v>1.6500000000000001E-2</v>
      </c>
      <c r="O48" s="8">
        <v>2.8E-3</v>
      </c>
    </row>
    <row r="49" spans="2:15">
      <c r="B49" s="6" t="s">
        <v>582</v>
      </c>
      <c r="C49" s="17">
        <v>1134402</v>
      </c>
      <c r="D49" s="6" t="s">
        <v>120</v>
      </c>
      <c r="E49" s="6"/>
      <c r="F49" s="18">
        <v>880326081</v>
      </c>
      <c r="G49" s="6" t="s">
        <v>583</v>
      </c>
      <c r="H49" s="6" t="s">
        <v>92</v>
      </c>
      <c r="I49" s="7">
        <v>17689.669999999998</v>
      </c>
      <c r="J49" s="7">
        <v>19280</v>
      </c>
      <c r="K49" s="7">
        <v>0</v>
      </c>
      <c r="L49" s="7">
        <v>3410.57</v>
      </c>
      <c r="M49" s="8">
        <v>2.9999999999999997E-4</v>
      </c>
      <c r="N49" s="8">
        <v>1.03E-2</v>
      </c>
      <c r="O49" s="8">
        <v>1.6999999999999999E-3</v>
      </c>
    </row>
    <row r="50" spans="2:15">
      <c r="B50" s="13" t="s">
        <v>584</v>
      </c>
      <c r="C50" s="14"/>
      <c r="D50" s="13"/>
      <c r="E50" s="13"/>
      <c r="F50" s="13"/>
      <c r="G50" s="13"/>
      <c r="H50" s="13"/>
      <c r="I50" s="15">
        <v>5325298.7300000004</v>
      </c>
      <c r="L50" s="15">
        <v>65749.899999999994</v>
      </c>
      <c r="N50" s="16">
        <v>0.19819999999999999</v>
      </c>
      <c r="O50" s="16">
        <v>3.3300000000000003E-2</v>
      </c>
    </row>
    <row r="51" spans="2:15">
      <c r="B51" s="6" t="s">
        <v>585</v>
      </c>
      <c r="C51" s="17">
        <v>711010</v>
      </c>
      <c r="D51" s="6" t="s">
        <v>120</v>
      </c>
      <c r="E51" s="6"/>
      <c r="F51" s="18">
        <v>520019753</v>
      </c>
      <c r="G51" s="6" t="s">
        <v>171</v>
      </c>
      <c r="H51" s="6" t="s">
        <v>92</v>
      </c>
      <c r="I51" s="7">
        <v>2511</v>
      </c>
      <c r="J51" s="7">
        <v>66160</v>
      </c>
      <c r="K51" s="7">
        <v>0</v>
      </c>
      <c r="L51" s="7">
        <v>1661.28</v>
      </c>
      <c r="M51" s="8">
        <v>2.8E-3</v>
      </c>
      <c r="N51" s="8">
        <v>5.0000000000000001E-3</v>
      </c>
      <c r="O51" s="8">
        <v>8.0000000000000004E-4</v>
      </c>
    </row>
    <row r="52" spans="2:15">
      <c r="B52" s="6" t="s">
        <v>586</v>
      </c>
      <c r="C52" s="17">
        <v>763011</v>
      </c>
      <c r="D52" s="6" t="s">
        <v>120</v>
      </c>
      <c r="E52" s="6"/>
      <c r="F52" s="18">
        <v>520029026</v>
      </c>
      <c r="G52" s="6" t="s">
        <v>171</v>
      </c>
      <c r="H52" s="6" t="s">
        <v>92</v>
      </c>
      <c r="I52" s="7">
        <v>16998</v>
      </c>
      <c r="J52" s="7">
        <v>9172</v>
      </c>
      <c r="K52" s="7">
        <v>0</v>
      </c>
      <c r="L52" s="7">
        <v>1559.06</v>
      </c>
      <c r="M52" s="8">
        <v>5.0000000000000001E-4</v>
      </c>
      <c r="N52" s="8">
        <v>4.7000000000000002E-3</v>
      </c>
      <c r="O52" s="8">
        <v>8.0000000000000004E-4</v>
      </c>
    </row>
    <row r="53" spans="2:15">
      <c r="B53" s="6" t="s">
        <v>587</v>
      </c>
      <c r="C53" s="17">
        <v>1129501</v>
      </c>
      <c r="D53" s="6" t="s">
        <v>120</v>
      </c>
      <c r="E53" s="6"/>
      <c r="F53" s="18">
        <v>513910703</v>
      </c>
      <c r="G53" s="6" t="s">
        <v>232</v>
      </c>
      <c r="H53" s="6" t="s">
        <v>92</v>
      </c>
      <c r="I53" s="7">
        <v>3295</v>
      </c>
      <c r="J53" s="7">
        <v>21940</v>
      </c>
      <c r="K53" s="7">
        <v>0</v>
      </c>
      <c r="L53" s="7">
        <v>722.92</v>
      </c>
      <c r="M53" s="8">
        <v>2.0000000000000001E-4</v>
      </c>
      <c r="N53" s="8">
        <v>2.2000000000000001E-3</v>
      </c>
      <c r="O53" s="8">
        <v>4.0000000000000002E-4</v>
      </c>
    </row>
    <row r="54" spans="2:15">
      <c r="B54" s="6" t="s">
        <v>588</v>
      </c>
      <c r="C54" s="17">
        <v>224014</v>
      </c>
      <c r="D54" s="6" t="s">
        <v>120</v>
      </c>
      <c r="E54" s="6"/>
      <c r="F54" s="18">
        <v>520036120</v>
      </c>
      <c r="G54" s="6" t="s">
        <v>232</v>
      </c>
      <c r="H54" s="6" t="s">
        <v>92</v>
      </c>
      <c r="I54" s="7">
        <v>16494</v>
      </c>
      <c r="J54" s="7">
        <v>5103</v>
      </c>
      <c r="K54" s="7">
        <v>0</v>
      </c>
      <c r="L54" s="7">
        <v>841.69</v>
      </c>
      <c r="M54" s="8">
        <v>2.9999999999999997E-4</v>
      </c>
      <c r="N54" s="8">
        <v>2.5000000000000001E-3</v>
      </c>
      <c r="O54" s="8">
        <v>4.0000000000000002E-4</v>
      </c>
    </row>
    <row r="55" spans="2:15">
      <c r="B55" s="6" t="s">
        <v>589</v>
      </c>
      <c r="C55" s="17">
        <v>1081165</v>
      </c>
      <c r="D55" s="6" t="s">
        <v>120</v>
      </c>
      <c r="E55" s="6"/>
      <c r="F55" s="18">
        <v>520029984</v>
      </c>
      <c r="G55" s="6" t="s">
        <v>232</v>
      </c>
      <c r="H55" s="6" t="s">
        <v>92</v>
      </c>
      <c r="I55" s="7">
        <v>132282</v>
      </c>
      <c r="J55" s="7">
        <v>315.8</v>
      </c>
      <c r="K55" s="7">
        <v>0</v>
      </c>
      <c r="L55" s="7">
        <v>417.75</v>
      </c>
      <c r="M55" s="8">
        <v>1E-4</v>
      </c>
      <c r="N55" s="8">
        <v>1.2999999999999999E-3</v>
      </c>
      <c r="O55" s="8">
        <v>2.0000000000000001E-4</v>
      </c>
    </row>
    <row r="56" spans="2:15">
      <c r="B56" s="6" t="s">
        <v>590</v>
      </c>
      <c r="C56" s="17">
        <v>566018</v>
      </c>
      <c r="D56" s="6" t="s">
        <v>120</v>
      </c>
      <c r="E56" s="6"/>
      <c r="F56" s="18">
        <v>520007469</v>
      </c>
      <c r="G56" s="6" t="s">
        <v>232</v>
      </c>
      <c r="H56" s="6" t="s">
        <v>92</v>
      </c>
      <c r="I56" s="7">
        <v>40249</v>
      </c>
      <c r="J56" s="7">
        <v>3942</v>
      </c>
      <c r="K56" s="7">
        <v>0</v>
      </c>
      <c r="L56" s="7">
        <v>1586.62</v>
      </c>
      <c r="M56" s="8">
        <v>5.9999999999999995E-4</v>
      </c>
      <c r="N56" s="8">
        <v>4.7999999999999996E-3</v>
      </c>
      <c r="O56" s="8">
        <v>8.0000000000000004E-4</v>
      </c>
    </row>
    <row r="57" spans="2:15">
      <c r="B57" s="6" t="s">
        <v>591</v>
      </c>
      <c r="C57" s="17">
        <v>5010129</v>
      </c>
      <c r="D57" s="6" t="s">
        <v>120</v>
      </c>
      <c r="E57" s="6"/>
      <c r="F57" s="18">
        <v>520039967</v>
      </c>
      <c r="G57" s="6" t="s">
        <v>210</v>
      </c>
      <c r="H57" s="6" t="s">
        <v>92</v>
      </c>
      <c r="I57" s="7">
        <v>12086</v>
      </c>
      <c r="J57" s="7">
        <v>4255</v>
      </c>
      <c r="K57" s="7">
        <v>0</v>
      </c>
      <c r="L57" s="7">
        <v>514.26</v>
      </c>
      <c r="M57" s="8">
        <v>5.0000000000000001E-4</v>
      </c>
      <c r="N57" s="8">
        <v>1.5E-3</v>
      </c>
      <c r="O57" s="8">
        <v>2.9999999999999997E-4</v>
      </c>
    </row>
    <row r="58" spans="2:15">
      <c r="B58" s="6" t="s">
        <v>592</v>
      </c>
      <c r="C58" s="17">
        <v>829010</v>
      </c>
      <c r="D58" s="6" t="s">
        <v>120</v>
      </c>
      <c r="E58" s="6"/>
      <c r="F58" s="18">
        <v>520033291</v>
      </c>
      <c r="G58" s="6" t="s">
        <v>210</v>
      </c>
      <c r="H58" s="6" t="s">
        <v>92</v>
      </c>
      <c r="I58" s="7">
        <v>35521</v>
      </c>
      <c r="J58" s="7">
        <v>2003</v>
      </c>
      <c r="K58" s="7">
        <v>0</v>
      </c>
      <c r="L58" s="7">
        <v>711.49</v>
      </c>
      <c r="M58" s="8">
        <v>4.0000000000000002E-4</v>
      </c>
      <c r="N58" s="8">
        <v>2.0999999999999999E-3</v>
      </c>
      <c r="O58" s="8">
        <v>4.0000000000000002E-4</v>
      </c>
    </row>
    <row r="59" spans="2:15">
      <c r="B59" s="6" t="s">
        <v>593</v>
      </c>
      <c r="C59" s="17">
        <v>1123850</v>
      </c>
      <c r="D59" s="6" t="s">
        <v>120</v>
      </c>
      <c r="E59" s="6"/>
      <c r="F59" s="18">
        <v>514065283</v>
      </c>
      <c r="G59" s="6" t="s">
        <v>210</v>
      </c>
      <c r="H59" s="6" t="s">
        <v>92</v>
      </c>
      <c r="I59" s="7">
        <v>12338</v>
      </c>
      <c r="J59" s="7">
        <v>2019</v>
      </c>
      <c r="K59" s="7">
        <v>0</v>
      </c>
      <c r="L59" s="7">
        <v>249.1</v>
      </c>
      <c r="M59" s="8">
        <v>2.0000000000000001E-4</v>
      </c>
      <c r="N59" s="8">
        <v>8.0000000000000004E-4</v>
      </c>
      <c r="O59" s="8">
        <v>1E-4</v>
      </c>
    </row>
    <row r="60" spans="2:15">
      <c r="B60" s="6" t="s">
        <v>594</v>
      </c>
      <c r="C60" s="17">
        <v>1104249</v>
      </c>
      <c r="D60" s="6" t="s">
        <v>120</v>
      </c>
      <c r="E60" s="6"/>
      <c r="F60" s="18">
        <v>513770669</v>
      </c>
      <c r="G60" s="6" t="s">
        <v>210</v>
      </c>
      <c r="H60" s="6" t="s">
        <v>92</v>
      </c>
      <c r="I60" s="7">
        <v>3702</v>
      </c>
      <c r="J60" s="7">
        <v>17740</v>
      </c>
      <c r="K60" s="7">
        <v>0</v>
      </c>
      <c r="L60" s="7">
        <v>656.73</v>
      </c>
      <c r="M60" s="8">
        <v>2.9999999999999997E-4</v>
      </c>
      <c r="N60" s="8">
        <v>2E-3</v>
      </c>
      <c r="O60" s="8">
        <v>2.9999999999999997E-4</v>
      </c>
    </row>
    <row r="61" spans="2:15">
      <c r="B61" s="6" t="s">
        <v>595</v>
      </c>
      <c r="C61" s="17">
        <v>258012</v>
      </c>
      <c r="D61" s="6" t="s">
        <v>120</v>
      </c>
      <c r="E61" s="6"/>
      <c r="F61" s="18">
        <v>520036732</v>
      </c>
      <c r="G61" s="6" t="s">
        <v>210</v>
      </c>
      <c r="H61" s="6" t="s">
        <v>92</v>
      </c>
      <c r="I61" s="7">
        <v>9159</v>
      </c>
      <c r="J61" s="7">
        <v>8904</v>
      </c>
      <c r="K61" s="7">
        <v>0</v>
      </c>
      <c r="L61" s="7">
        <v>815.52</v>
      </c>
      <c r="M61" s="8">
        <v>1.1000000000000001E-3</v>
      </c>
      <c r="N61" s="8">
        <v>2.5000000000000001E-3</v>
      </c>
      <c r="O61" s="8">
        <v>4.0000000000000002E-4</v>
      </c>
    </row>
    <row r="62" spans="2:15">
      <c r="B62" s="6" t="s">
        <v>596</v>
      </c>
      <c r="C62" s="17">
        <v>1087824</v>
      </c>
      <c r="D62" s="6" t="s">
        <v>120</v>
      </c>
      <c r="E62" s="6"/>
      <c r="F62" s="18">
        <v>520017146</v>
      </c>
      <c r="G62" s="6" t="s">
        <v>246</v>
      </c>
      <c r="H62" s="6" t="s">
        <v>92</v>
      </c>
      <c r="I62" s="7">
        <v>181504</v>
      </c>
      <c r="J62" s="7">
        <v>77.8</v>
      </c>
      <c r="K62" s="7">
        <v>0</v>
      </c>
      <c r="L62" s="7">
        <v>141.21</v>
      </c>
      <c r="M62" s="8">
        <v>4.0000000000000002E-4</v>
      </c>
      <c r="N62" s="8">
        <v>4.0000000000000002E-4</v>
      </c>
      <c r="O62" s="8">
        <v>1E-4</v>
      </c>
    </row>
    <row r="63" spans="2:15">
      <c r="B63" s="6" t="s">
        <v>597</v>
      </c>
      <c r="C63" s="17">
        <v>314013</v>
      </c>
      <c r="D63" s="6" t="s">
        <v>120</v>
      </c>
      <c r="E63" s="6"/>
      <c r="F63" s="18">
        <v>520037565</v>
      </c>
      <c r="G63" s="6" t="s">
        <v>246</v>
      </c>
      <c r="H63" s="6" t="s">
        <v>92</v>
      </c>
      <c r="I63" s="7">
        <v>4067</v>
      </c>
      <c r="J63" s="7">
        <v>16160</v>
      </c>
      <c r="K63" s="7">
        <v>0</v>
      </c>
      <c r="L63" s="7">
        <v>657.23</v>
      </c>
      <c r="M63" s="8">
        <v>8.0000000000000004E-4</v>
      </c>
      <c r="N63" s="8">
        <v>2E-3</v>
      </c>
      <c r="O63" s="8">
        <v>2.9999999999999997E-4</v>
      </c>
    </row>
    <row r="64" spans="2:15">
      <c r="B64" s="6" t="s">
        <v>598</v>
      </c>
      <c r="C64" s="17">
        <v>288019</v>
      </c>
      <c r="D64" s="6" t="s">
        <v>120</v>
      </c>
      <c r="E64" s="6"/>
      <c r="F64" s="18">
        <v>520037425</v>
      </c>
      <c r="G64" s="6" t="s">
        <v>246</v>
      </c>
      <c r="H64" s="6" t="s">
        <v>92</v>
      </c>
      <c r="I64" s="7">
        <v>1165</v>
      </c>
      <c r="J64" s="7">
        <v>9851</v>
      </c>
      <c r="K64" s="7">
        <v>0</v>
      </c>
      <c r="L64" s="7">
        <v>114.76</v>
      </c>
      <c r="M64" s="8">
        <v>1E-4</v>
      </c>
      <c r="N64" s="8">
        <v>2.9999999999999997E-4</v>
      </c>
      <c r="O64" s="8">
        <v>1E-4</v>
      </c>
    </row>
    <row r="65" spans="2:15">
      <c r="B65" s="6" t="s">
        <v>599</v>
      </c>
      <c r="C65" s="17">
        <v>1820083</v>
      </c>
      <c r="D65" s="6" t="s">
        <v>120</v>
      </c>
      <c r="E65" s="6"/>
      <c r="F65" s="18">
        <v>520035171</v>
      </c>
      <c r="G65" s="6" t="s">
        <v>184</v>
      </c>
      <c r="H65" s="6" t="s">
        <v>92</v>
      </c>
      <c r="I65" s="7">
        <v>85000</v>
      </c>
      <c r="J65" s="7">
        <v>596.70000000000005</v>
      </c>
      <c r="K65" s="7">
        <v>0</v>
      </c>
      <c r="L65" s="7">
        <v>507.19</v>
      </c>
      <c r="M65" s="8">
        <v>5.9999999999999995E-4</v>
      </c>
      <c r="N65" s="8">
        <v>1.5E-3</v>
      </c>
      <c r="O65" s="8">
        <v>2.9999999999999997E-4</v>
      </c>
    </row>
    <row r="66" spans="2:15">
      <c r="B66" s="6" t="s">
        <v>600</v>
      </c>
      <c r="C66" s="17">
        <v>715011</v>
      </c>
      <c r="D66" s="6" t="s">
        <v>120</v>
      </c>
      <c r="E66" s="6"/>
      <c r="F66" s="18">
        <v>520025990</v>
      </c>
      <c r="G66" s="6" t="s">
        <v>184</v>
      </c>
      <c r="H66" s="6" t="s">
        <v>92</v>
      </c>
      <c r="I66" s="7">
        <v>23545</v>
      </c>
      <c r="J66" s="7">
        <v>335.1</v>
      </c>
      <c r="K66" s="7">
        <v>0</v>
      </c>
      <c r="L66" s="7">
        <v>78.900000000000006</v>
      </c>
      <c r="M66" s="8">
        <v>1E-4</v>
      </c>
      <c r="N66" s="8">
        <v>2.0000000000000001E-4</v>
      </c>
      <c r="O66" s="8">
        <v>0</v>
      </c>
    </row>
    <row r="67" spans="2:15">
      <c r="B67" s="6" t="s">
        <v>601</v>
      </c>
      <c r="C67" s="17">
        <v>387019</v>
      </c>
      <c r="D67" s="6" t="s">
        <v>120</v>
      </c>
      <c r="E67" s="6"/>
      <c r="F67" s="18">
        <v>520038894</v>
      </c>
      <c r="G67" s="6" t="s">
        <v>184</v>
      </c>
      <c r="H67" s="6" t="s">
        <v>92</v>
      </c>
      <c r="I67" s="7">
        <v>1766</v>
      </c>
      <c r="J67" s="7">
        <v>11420</v>
      </c>
      <c r="K67" s="7">
        <v>0</v>
      </c>
      <c r="L67" s="7">
        <v>201.68</v>
      </c>
      <c r="M67" s="8">
        <v>1E-4</v>
      </c>
      <c r="N67" s="8">
        <v>5.9999999999999995E-4</v>
      </c>
      <c r="O67" s="8">
        <v>1E-4</v>
      </c>
    </row>
    <row r="68" spans="2:15">
      <c r="B68" s="6" t="s">
        <v>602</v>
      </c>
      <c r="C68" s="17">
        <v>1091354</v>
      </c>
      <c r="D68" s="6" t="s">
        <v>120</v>
      </c>
      <c r="E68" s="6"/>
      <c r="F68" s="18">
        <v>510560188</v>
      </c>
      <c r="G68" s="6" t="s">
        <v>184</v>
      </c>
      <c r="H68" s="6" t="s">
        <v>92</v>
      </c>
      <c r="I68" s="7">
        <v>6151.09</v>
      </c>
      <c r="J68" s="7">
        <v>8296</v>
      </c>
      <c r="K68" s="7">
        <v>0</v>
      </c>
      <c r="L68" s="7">
        <v>510.29</v>
      </c>
      <c r="M68" s="8">
        <v>2.0000000000000001E-4</v>
      </c>
      <c r="N68" s="8">
        <v>1.5E-3</v>
      </c>
      <c r="O68" s="8">
        <v>2.9999999999999997E-4</v>
      </c>
    </row>
    <row r="69" spans="2:15">
      <c r="B69" s="6" t="s">
        <v>603</v>
      </c>
      <c r="C69" s="17">
        <v>1132315</v>
      </c>
      <c r="D69" s="6" t="s">
        <v>120</v>
      </c>
      <c r="E69" s="6"/>
      <c r="F69" s="18">
        <v>510381601</v>
      </c>
      <c r="G69" s="6" t="s">
        <v>184</v>
      </c>
      <c r="H69" s="6" t="s">
        <v>92</v>
      </c>
      <c r="I69" s="7">
        <v>61621</v>
      </c>
      <c r="J69" s="7">
        <v>1295</v>
      </c>
      <c r="K69" s="7">
        <v>0</v>
      </c>
      <c r="L69" s="7">
        <v>797.99</v>
      </c>
      <c r="M69" s="8">
        <v>6.9999999999999999E-4</v>
      </c>
      <c r="N69" s="8">
        <v>2.3999999999999998E-3</v>
      </c>
      <c r="O69" s="8">
        <v>4.0000000000000002E-4</v>
      </c>
    </row>
    <row r="70" spans="2:15">
      <c r="B70" s="6" t="s">
        <v>604</v>
      </c>
      <c r="C70" s="17">
        <v>1097260</v>
      </c>
      <c r="D70" s="6" t="s">
        <v>120</v>
      </c>
      <c r="E70" s="6"/>
      <c r="F70" s="18">
        <v>513623314</v>
      </c>
      <c r="G70" s="6" t="s">
        <v>184</v>
      </c>
      <c r="H70" s="6" t="s">
        <v>92</v>
      </c>
      <c r="I70" s="7">
        <v>3273</v>
      </c>
      <c r="J70" s="7">
        <v>24680</v>
      </c>
      <c r="K70" s="7">
        <v>0</v>
      </c>
      <c r="L70" s="7">
        <v>807.78</v>
      </c>
      <c r="M70" s="8">
        <v>2.0000000000000001E-4</v>
      </c>
      <c r="N70" s="8">
        <v>2.3999999999999998E-3</v>
      </c>
      <c r="O70" s="8">
        <v>4.0000000000000002E-4</v>
      </c>
    </row>
    <row r="71" spans="2:15">
      <c r="B71" s="6" t="s">
        <v>605</v>
      </c>
      <c r="C71" s="17">
        <v>1121607</v>
      </c>
      <c r="D71" s="6" t="s">
        <v>120</v>
      </c>
      <c r="E71" s="6"/>
      <c r="F71" s="18">
        <v>34250659</v>
      </c>
      <c r="G71" s="6" t="s">
        <v>184</v>
      </c>
      <c r="H71" s="6" t="s">
        <v>92</v>
      </c>
      <c r="I71" s="7">
        <v>2289.39</v>
      </c>
      <c r="J71" s="7">
        <v>40040</v>
      </c>
      <c r="K71" s="7">
        <v>0</v>
      </c>
      <c r="L71" s="7">
        <v>916.67</v>
      </c>
      <c r="M71" s="8">
        <v>2.9999999999999997E-4</v>
      </c>
      <c r="N71" s="8">
        <v>2.8E-3</v>
      </c>
      <c r="O71" s="8">
        <v>5.0000000000000001E-4</v>
      </c>
    </row>
    <row r="72" spans="2:15">
      <c r="B72" s="6" t="s">
        <v>606</v>
      </c>
      <c r="C72" s="17">
        <v>759019</v>
      </c>
      <c r="D72" s="6" t="s">
        <v>120</v>
      </c>
      <c r="E72" s="6"/>
      <c r="F72" s="18">
        <v>520001736</v>
      </c>
      <c r="G72" s="6" t="s">
        <v>184</v>
      </c>
      <c r="H72" s="6" t="s">
        <v>92</v>
      </c>
      <c r="I72" s="7">
        <v>1585</v>
      </c>
      <c r="J72" s="7">
        <v>157700</v>
      </c>
      <c r="K72" s="7">
        <v>0</v>
      </c>
      <c r="L72" s="7">
        <v>2499.5500000000002</v>
      </c>
      <c r="M72" s="8">
        <v>6.9999999999999999E-4</v>
      </c>
      <c r="N72" s="8">
        <v>7.4999999999999997E-3</v>
      </c>
      <c r="O72" s="8">
        <v>1.2999999999999999E-3</v>
      </c>
    </row>
    <row r="73" spans="2:15">
      <c r="B73" s="6" t="s">
        <v>607</v>
      </c>
      <c r="C73" s="17">
        <v>434019</v>
      </c>
      <c r="D73" s="6" t="s">
        <v>120</v>
      </c>
      <c r="E73" s="6"/>
      <c r="F73" s="18">
        <v>520039298</v>
      </c>
      <c r="G73" s="6" t="s">
        <v>184</v>
      </c>
      <c r="H73" s="6" t="s">
        <v>92</v>
      </c>
      <c r="I73" s="7">
        <v>286641.90999999997</v>
      </c>
      <c r="J73" s="7">
        <v>350.9</v>
      </c>
      <c r="K73" s="7">
        <v>0</v>
      </c>
      <c r="L73" s="7">
        <v>1005.83</v>
      </c>
      <c r="M73" s="8">
        <v>1.1999999999999999E-3</v>
      </c>
      <c r="N73" s="8">
        <v>3.0000000000000001E-3</v>
      </c>
      <c r="O73" s="8">
        <v>5.0000000000000001E-4</v>
      </c>
    </row>
    <row r="74" spans="2:15">
      <c r="B74" s="6" t="s">
        <v>608</v>
      </c>
      <c r="C74" s="17">
        <v>198010</v>
      </c>
      <c r="D74" s="6" t="s">
        <v>120</v>
      </c>
      <c r="E74" s="6"/>
      <c r="F74" s="18">
        <v>520017070</v>
      </c>
      <c r="G74" s="6" t="s">
        <v>184</v>
      </c>
      <c r="H74" s="6" t="s">
        <v>92</v>
      </c>
      <c r="I74" s="7">
        <v>389345</v>
      </c>
      <c r="J74" s="7">
        <v>878.2</v>
      </c>
      <c r="K74" s="7">
        <v>0</v>
      </c>
      <c r="L74" s="7">
        <v>3419.23</v>
      </c>
      <c r="M74" s="8">
        <v>1.2999999999999999E-3</v>
      </c>
      <c r="N74" s="8">
        <v>1.03E-2</v>
      </c>
      <c r="O74" s="8">
        <v>1.6999999999999999E-3</v>
      </c>
    </row>
    <row r="75" spans="2:15">
      <c r="B75" s="6" t="s">
        <v>609</v>
      </c>
      <c r="C75" s="17">
        <v>226019</v>
      </c>
      <c r="D75" s="6" t="s">
        <v>120</v>
      </c>
      <c r="E75" s="6"/>
      <c r="F75" s="18">
        <v>520024126</v>
      </c>
      <c r="G75" s="6" t="s">
        <v>184</v>
      </c>
      <c r="H75" s="6" t="s">
        <v>92</v>
      </c>
      <c r="I75" s="7">
        <v>544124</v>
      </c>
      <c r="J75" s="7">
        <v>467.1</v>
      </c>
      <c r="K75" s="7">
        <v>0</v>
      </c>
      <c r="L75" s="7">
        <v>2541.6</v>
      </c>
      <c r="M75" s="8">
        <v>1.1999999999999999E-3</v>
      </c>
      <c r="N75" s="8">
        <v>7.7000000000000002E-3</v>
      </c>
      <c r="O75" s="8">
        <v>1.2999999999999999E-3</v>
      </c>
    </row>
    <row r="76" spans="2:15">
      <c r="B76" s="6" t="s">
        <v>610</v>
      </c>
      <c r="C76" s="17">
        <v>1131523</v>
      </c>
      <c r="D76" s="6" t="s">
        <v>120</v>
      </c>
      <c r="E76" s="6"/>
      <c r="F76" s="18">
        <v>512719485</v>
      </c>
      <c r="G76" s="6" t="s">
        <v>184</v>
      </c>
      <c r="H76" s="6" t="s">
        <v>92</v>
      </c>
      <c r="I76" s="7">
        <v>13334</v>
      </c>
      <c r="J76" s="7">
        <v>656.9</v>
      </c>
      <c r="K76" s="7">
        <v>0</v>
      </c>
      <c r="L76" s="7">
        <v>87.59</v>
      </c>
      <c r="M76" s="8">
        <v>1E-4</v>
      </c>
      <c r="N76" s="8">
        <v>2.9999999999999997E-4</v>
      </c>
      <c r="O76" s="8">
        <v>0</v>
      </c>
    </row>
    <row r="77" spans="2:15">
      <c r="B77" s="6" t="s">
        <v>611</v>
      </c>
      <c r="C77" s="17">
        <v>699017</v>
      </c>
      <c r="D77" s="6" t="s">
        <v>120</v>
      </c>
      <c r="E77" s="6"/>
      <c r="F77" s="18">
        <v>520025438</v>
      </c>
      <c r="G77" s="6" t="s">
        <v>184</v>
      </c>
      <c r="H77" s="6" t="s">
        <v>92</v>
      </c>
      <c r="I77" s="7">
        <v>4218</v>
      </c>
      <c r="J77" s="7">
        <v>28290</v>
      </c>
      <c r="K77" s="7">
        <v>0</v>
      </c>
      <c r="L77" s="7">
        <v>1193.27</v>
      </c>
      <c r="M77" s="8">
        <v>6.9999999999999999E-4</v>
      </c>
      <c r="N77" s="8">
        <v>3.5999999999999999E-3</v>
      </c>
      <c r="O77" s="8">
        <v>5.9999999999999995E-4</v>
      </c>
    </row>
    <row r="78" spans="2:15">
      <c r="B78" s="6" t="s">
        <v>612</v>
      </c>
      <c r="C78" s="17">
        <v>1081686</v>
      </c>
      <c r="D78" s="6" t="s">
        <v>120</v>
      </c>
      <c r="E78" s="6"/>
      <c r="F78" s="18">
        <v>520043720</v>
      </c>
      <c r="G78" s="6" t="s">
        <v>184</v>
      </c>
      <c r="H78" s="6" t="s">
        <v>92</v>
      </c>
      <c r="I78" s="7">
        <v>25767</v>
      </c>
      <c r="J78" s="7">
        <v>3106</v>
      </c>
      <c r="K78" s="7">
        <v>0</v>
      </c>
      <c r="L78" s="7">
        <v>800.32</v>
      </c>
      <c r="M78" s="8">
        <v>4.0000000000000002E-4</v>
      </c>
      <c r="N78" s="8">
        <v>2.3999999999999998E-3</v>
      </c>
      <c r="O78" s="8">
        <v>4.0000000000000002E-4</v>
      </c>
    </row>
    <row r="79" spans="2:15">
      <c r="B79" s="6" t="s">
        <v>613</v>
      </c>
      <c r="C79" s="17">
        <v>1109644</v>
      </c>
      <c r="D79" s="6" t="s">
        <v>120</v>
      </c>
      <c r="E79" s="6"/>
      <c r="F79" s="18">
        <v>513992529</v>
      </c>
      <c r="G79" s="6" t="s">
        <v>184</v>
      </c>
      <c r="H79" s="6" t="s">
        <v>92</v>
      </c>
      <c r="I79" s="7">
        <v>485689</v>
      </c>
      <c r="J79" s="7">
        <v>653.70000000000005</v>
      </c>
      <c r="K79" s="7">
        <v>0</v>
      </c>
      <c r="L79" s="7">
        <v>3174.95</v>
      </c>
      <c r="M79" s="8">
        <v>2.5000000000000001E-3</v>
      </c>
      <c r="N79" s="8">
        <v>9.5999999999999992E-3</v>
      </c>
      <c r="O79" s="8">
        <v>1.6000000000000001E-3</v>
      </c>
    </row>
    <row r="80" spans="2:15">
      <c r="B80" s="6" t="s">
        <v>614</v>
      </c>
      <c r="C80" s="17">
        <v>1098565</v>
      </c>
      <c r="D80" s="6" t="s">
        <v>120</v>
      </c>
      <c r="E80" s="6"/>
      <c r="F80" s="18">
        <v>513765859</v>
      </c>
      <c r="G80" s="6" t="s">
        <v>184</v>
      </c>
      <c r="H80" s="6" t="s">
        <v>92</v>
      </c>
      <c r="I80" s="7">
        <v>5121</v>
      </c>
      <c r="J80" s="7">
        <v>12600</v>
      </c>
      <c r="K80" s="7">
        <v>0</v>
      </c>
      <c r="L80" s="7">
        <v>645.25</v>
      </c>
      <c r="M80" s="8">
        <v>4.0000000000000002E-4</v>
      </c>
      <c r="N80" s="8">
        <v>1.9E-3</v>
      </c>
      <c r="O80" s="8">
        <v>2.9999999999999997E-4</v>
      </c>
    </row>
    <row r="81" spans="2:15">
      <c r="B81" s="6" t="s">
        <v>615</v>
      </c>
      <c r="C81" s="17">
        <v>1098920</v>
      </c>
      <c r="D81" s="6" t="s">
        <v>120</v>
      </c>
      <c r="E81" s="6"/>
      <c r="F81" s="18">
        <v>513821488</v>
      </c>
      <c r="G81" s="6" t="s">
        <v>184</v>
      </c>
      <c r="H81" s="6" t="s">
        <v>92</v>
      </c>
      <c r="I81" s="7">
        <v>201175</v>
      </c>
      <c r="J81" s="7">
        <v>1450</v>
      </c>
      <c r="K81" s="7">
        <v>0</v>
      </c>
      <c r="L81" s="7">
        <v>2917.04</v>
      </c>
      <c r="M81" s="8">
        <v>1.1999999999999999E-3</v>
      </c>
      <c r="N81" s="8">
        <v>8.8000000000000005E-3</v>
      </c>
      <c r="O81" s="8">
        <v>1.5E-3</v>
      </c>
    </row>
    <row r="82" spans="2:15">
      <c r="B82" s="6" t="s">
        <v>616</v>
      </c>
      <c r="C82" s="17">
        <v>1081942</v>
      </c>
      <c r="D82" s="6" t="s">
        <v>120</v>
      </c>
      <c r="E82" s="6"/>
      <c r="F82" s="18">
        <v>520036104</v>
      </c>
      <c r="G82" s="6" t="s">
        <v>184</v>
      </c>
      <c r="H82" s="6" t="s">
        <v>92</v>
      </c>
      <c r="I82" s="7">
        <v>239755</v>
      </c>
      <c r="J82" s="7">
        <v>645.29999999999995</v>
      </c>
      <c r="K82" s="7">
        <v>0</v>
      </c>
      <c r="L82" s="7">
        <v>1547.14</v>
      </c>
      <c r="M82" s="8">
        <v>5.9999999999999995E-4</v>
      </c>
      <c r="N82" s="8">
        <v>4.7000000000000002E-3</v>
      </c>
      <c r="O82" s="8">
        <v>8.0000000000000004E-4</v>
      </c>
    </row>
    <row r="83" spans="2:15">
      <c r="B83" s="6" t="s">
        <v>617</v>
      </c>
      <c r="C83" s="17">
        <v>168013</v>
      </c>
      <c r="D83" s="6" t="s">
        <v>120</v>
      </c>
      <c r="E83" s="6"/>
      <c r="F83" s="18">
        <v>520034109</v>
      </c>
      <c r="G83" s="6" t="s">
        <v>559</v>
      </c>
      <c r="H83" s="6" t="s">
        <v>92</v>
      </c>
      <c r="I83" s="7">
        <v>1491</v>
      </c>
      <c r="J83" s="7">
        <v>29850</v>
      </c>
      <c r="K83" s="7">
        <v>0</v>
      </c>
      <c r="L83" s="7">
        <v>445.06</v>
      </c>
      <c r="M83" s="8">
        <v>4.0000000000000002E-4</v>
      </c>
      <c r="N83" s="8">
        <v>1.2999999999999999E-3</v>
      </c>
      <c r="O83" s="8">
        <v>2.0000000000000001E-4</v>
      </c>
    </row>
    <row r="84" spans="2:15">
      <c r="B84" s="6" t="s">
        <v>618</v>
      </c>
      <c r="C84" s="17">
        <v>627034</v>
      </c>
      <c r="D84" s="6" t="s">
        <v>120</v>
      </c>
      <c r="E84" s="6"/>
      <c r="F84" s="18">
        <v>520025602</v>
      </c>
      <c r="G84" s="6" t="s">
        <v>619</v>
      </c>
      <c r="H84" s="6" t="s">
        <v>92</v>
      </c>
      <c r="I84" s="7">
        <v>6186</v>
      </c>
      <c r="J84" s="7">
        <v>10580</v>
      </c>
      <c r="K84" s="7">
        <v>0</v>
      </c>
      <c r="L84" s="7">
        <v>654.48</v>
      </c>
      <c r="M84" s="8">
        <v>2.0000000000000001E-4</v>
      </c>
      <c r="N84" s="8">
        <v>2E-3</v>
      </c>
      <c r="O84" s="8">
        <v>2.9999999999999997E-4</v>
      </c>
    </row>
    <row r="85" spans="2:15">
      <c r="B85" s="6" t="s">
        <v>620</v>
      </c>
      <c r="C85" s="17">
        <v>1087022</v>
      </c>
      <c r="D85" s="6" t="s">
        <v>120</v>
      </c>
      <c r="E85" s="6"/>
      <c r="F85" s="18">
        <v>512157603</v>
      </c>
      <c r="G85" s="6" t="s">
        <v>619</v>
      </c>
      <c r="H85" s="6" t="s">
        <v>92</v>
      </c>
      <c r="I85" s="7">
        <v>8162</v>
      </c>
      <c r="J85" s="7">
        <v>7550</v>
      </c>
      <c r="K85" s="7">
        <v>0</v>
      </c>
      <c r="L85" s="7">
        <v>616.23</v>
      </c>
      <c r="M85" s="8">
        <v>5.9999999999999995E-4</v>
      </c>
      <c r="N85" s="8">
        <v>1.9E-3</v>
      </c>
      <c r="O85" s="8">
        <v>2.9999999999999997E-4</v>
      </c>
    </row>
    <row r="86" spans="2:15">
      <c r="B86" s="6" t="s">
        <v>621</v>
      </c>
      <c r="C86" s="17">
        <v>315010</v>
      </c>
      <c r="D86" s="6" t="s">
        <v>120</v>
      </c>
      <c r="E86" s="6"/>
      <c r="F86" s="18">
        <v>520037284</v>
      </c>
      <c r="G86" s="6" t="s">
        <v>619</v>
      </c>
      <c r="H86" s="6" t="s">
        <v>92</v>
      </c>
      <c r="I86" s="7">
        <v>768</v>
      </c>
      <c r="J86" s="7">
        <v>9885</v>
      </c>
      <c r="K86" s="7">
        <v>0</v>
      </c>
      <c r="L86" s="7">
        <v>75.92</v>
      </c>
      <c r="M86" s="8">
        <v>1E-4</v>
      </c>
      <c r="N86" s="8">
        <v>2.0000000000000001E-4</v>
      </c>
      <c r="O86" s="8">
        <v>0</v>
      </c>
    </row>
    <row r="87" spans="2:15">
      <c r="B87" s="6" t="s">
        <v>622</v>
      </c>
      <c r="C87" s="17">
        <v>1132356</v>
      </c>
      <c r="D87" s="6" t="s">
        <v>120</v>
      </c>
      <c r="E87" s="6"/>
      <c r="F87" s="18">
        <v>515001659</v>
      </c>
      <c r="G87" s="6" t="s">
        <v>345</v>
      </c>
      <c r="H87" s="6" t="s">
        <v>92</v>
      </c>
      <c r="I87" s="7">
        <v>140164</v>
      </c>
      <c r="J87" s="7">
        <v>1367</v>
      </c>
      <c r="K87" s="7">
        <v>0</v>
      </c>
      <c r="L87" s="7">
        <v>1916.04</v>
      </c>
      <c r="M87" s="8">
        <v>1.2999999999999999E-3</v>
      </c>
      <c r="N87" s="8">
        <v>5.7999999999999996E-3</v>
      </c>
      <c r="O87" s="8">
        <v>1E-3</v>
      </c>
    </row>
    <row r="88" spans="2:15">
      <c r="B88" s="6" t="s">
        <v>623</v>
      </c>
      <c r="C88" s="17">
        <v>1133875</v>
      </c>
      <c r="D88" s="6" t="s">
        <v>120</v>
      </c>
      <c r="E88" s="6"/>
      <c r="F88" s="18">
        <v>514892801</v>
      </c>
      <c r="G88" s="6" t="s">
        <v>345</v>
      </c>
      <c r="H88" s="6" t="s">
        <v>92</v>
      </c>
      <c r="I88" s="7">
        <v>51861</v>
      </c>
      <c r="J88" s="7">
        <v>1065</v>
      </c>
      <c r="K88" s="7">
        <v>0</v>
      </c>
      <c r="L88" s="7">
        <v>552.32000000000005</v>
      </c>
      <c r="M88" s="8">
        <v>1E-4</v>
      </c>
      <c r="N88" s="8">
        <v>1.6999999999999999E-3</v>
      </c>
      <c r="O88" s="8">
        <v>2.9999999999999997E-4</v>
      </c>
    </row>
    <row r="89" spans="2:15">
      <c r="B89" s="6" t="s">
        <v>624</v>
      </c>
      <c r="C89" s="17">
        <v>1091065</v>
      </c>
      <c r="D89" s="6" t="s">
        <v>120</v>
      </c>
      <c r="E89" s="6"/>
      <c r="F89" s="18">
        <v>511527202</v>
      </c>
      <c r="G89" s="6" t="s">
        <v>475</v>
      </c>
      <c r="H89" s="6" t="s">
        <v>92</v>
      </c>
      <c r="I89" s="7">
        <v>23812.959999999999</v>
      </c>
      <c r="J89" s="7">
        <v>1972</v>
      </c>
      <c r="K89" s="7">
        <v>0</v>
      </c>
      <c r="L89" s="7">
        <v>469.59</v>
      </c>
      <c r="M89" s="8">
        <v>2.0000000000000001E-4</v>
      </c>
      <c r="N89" s="8">
        <v>1.4E-3</v>
      </c>
      <c r="O89" s="8">
        <v>2.0000000000000001E-4</v>
      </c>
    </row>
    <row r="90" spans="2:15">
      <c r="B90" s="6" t="s">
        <v>625</v>
      </c>
      <c r="C90" s="17">
        <v>1081603</v>
      </c>
      <c r="D90" s="6" t="s">
        <v>120</v>
      </c>
      <c r="E90" s="6"/>
      <c r="F90" s="18">
        <v>520042912</v>
      </c>
      <c r="G90" s="6" t="s">
        <v>215</v>
      </c>
      <c r="H90" s="6" t="s">
        <v>92</v>
      </c>
      <c r="I90" s="7">
        <v>2639</v>
      </c>
      <c r="J90" s="7">
        <v>15550</v>
      </c>
      <c r="K90" s="7">
        <v>0</v>
      </c>
      <c r="L90" s="7">
        <v>410.36</v>
      </c>
      <c r="M90" s="8">
        <v>2.9999999999999997E-4</v>
      </c>
      <c r="N90" s="8">
        <v>1.1999999999999999E-3</v>
      </c>
      <c r="O90" s="8">
        <v>2.0000000000000001E-4</v>
      </c>
    </row>
    <row r="91" spans="2:15">
      <c r="B91" s="6" t="s">
        <v>626</v>
      </c>
      <c r="C91" s="17">
        <v>1100957</v>
      </c>
      <c r="D91" s="6" t="s">
        <v>120</v>
      </c>
      <c r="E91" s="6"/>
      <c r="F91" s="18">
        <v>510119068</v>
      </c>
      <c r="G91" s="6" t="s">
        <v>254</v>
      </c>
      <c r="H91" s="6" t="s">
        <v>92</v>
      </c>
      <c r="I91" s="7">
        <v>264202</v>
      </c>
      <c r="J91" s="7">
        <v>378.5</v>
      </c>
      <c r="K91" s="7">
        <v>0</v>
      </c>
      <c r="L91" s="7">
        <v>1000</v>
      </c>
      <c r="M91" s="8">
        <v>8.9999999999999998E-4</v>
      </c>
      <c r="N91" s="8">
        <v>3.0000000000000001E-3</v>
      </c>
      <c r="O91" s="8">
        <v>5.0000000000000001E-4</v>
      </c>
    </row>
    <row r="92" spans="2:15">
      <c r="B92" s="6" t="s">
        <v>627</v>
      </c>
      <c r="C92" s="17">
        <v>632018</v>
      </c>
      <c r="D92" s="6" t="s">
        <v>120</v>
      </c>
      <c r="E92" s="6"/>
      <c r="F92" s="18">
        <v>520018383</v>
      </c>
      <c r="G92" s="6" t="s">
        <v>254</v>
      </c>
      <c r="H92" s="6" t="s">
        <v>92</v>
      </c>
      <c r="I92" s="7">
        <v>3449</v>
      </c>
      <c r="J92" s="7">
        <v>26480</v>
      </c>
      <c r="K92" s="7">
        <v>0</v>
      </c>
      <c r="L92" s="7">
        <v>913.3</v>
      </c>
      <c r="M92" s="8">
        <v>5.0000000000000001E-4</v>
      </c>
      <c r="N92" s="8">
        <v>2.8E-3</v>
      </c>
      <c r="O92" s="8">
        <v>5.0000000000000001E-4</v>
      </c>
    </row>
    <row r="93" spans="2:15">
      <c r="B93" s="6" t="s">
        <v>628</v>
      </c>
      <c r="C93" s="17">
        <v>1090117</v>
      </c>
      <c r="D93" s="6" t="s">
        <v>120</v>
      </c>
      <c r="E93" s="6"/>
      <c r="F93" s="18">
        <v>512288713</v>
      </c>
      <c r="G93" s="6" t="s">
        <v>254</v>
      </c>
      <c r="H93" s="6" t="s">
        <v>92</v>
      </c>
      <c r="I93" s="7">
        <v>15376</v>
      </c>
      <c r="J93" s="7">
        <v>1179</v>
      </c>
      <c r="K93" s="7">
        <v>0</v>
      </c>
      <c r="L93" s="7">
        <v>181.28</v>
      </c>
      <c r="M93" s="8">
        <v>2.0000000000000001E-4</v>
      </c>
      <c r="N93" s="8">
        <v>5.0000000000000001E-4</v>
      </c>
      <c r="O93" s="8">
        <v>1E-4</v>
      </c>
    </row>
    <row r="94" spans="2:15">
      <c r="B94" s="6" t="s">
        <v>629</v>
      </c>
      <c r="C94" s="17">
        <v>1090547</v>
      </c>
      <c r="D94" s="6" t="s">
        <v>120</v>
      </c>
      <c r="E94" s="6"/>
      <c r="F94" s="18">
        <v>513507574</v>
      </c>
      <c r="G94" s="6" t="s">
        <v>254</v>
      </c>
      <c r="H94" s="6" t="s">
        <v>92</v>
      </c>
      <c r="I94" s="7">
        <v>39186</v>
      </c>
      <c r="J94" s="7">
        <v>1438</v>
      </c>
      <c r="K94" s="7">
        <v>0</v>
      </c>
      <c r="L94" s="7">
        <v>563.49</v>
      </c>
      <c r="M94" s="8">
        <v>1.1000000000000001E-3</v>
      </c>
      <c r="N94" s="8">
        <v>1.6999999999999999E-3</v>
      </c>
      <c r="O94" s="8">
        <v>2.9999999999999997E-4</v>
      </c>
    </row>
    <row r="95" spans="2:15">
      <c r="B95" s="6" t="s">
        <v>630</v>
      </c>
      <c r="C95" s="17">
        <v>694034</v>
      </c>
      <c r="D95" s="6" t="s">
        <v>120</v>
      </c>
      <c r="E95" s="6"/>
      <c r="F95" s="18">
        <v>520025370</v>
      </c>
      <c r="G95" s="6" t="s">
        <v>266</v>
      </c>
      <c r="H95" s="6" t="s">
        <v>92</v>
      </c>
      <c r="I95" s="7">
        <v>3800</v>
      </c>
      <c r="J95" s="7">
        <v>6861</v>
      </c>
      <c r="K95" s="7">
        <v>0</v>
      </c>
      <c r="L95" s="7">
        <v>260.72000000000003</v>
      </c>
      <c r="M95" s="8">
        <v>1E-4</v>
      </c>
      <c r="N95" s="8">
        <v>8.0000000000000004E-4</v>
      </c>
      <c r="O95" s="8">
        <v>1E-4</v>
      </c>
    </row>
    <row r="96" spans="2:15">
      <c r="B96" s="6" t="s">
        <v>631</v>
      </c>
      <c r="C96" s="17">
        <v>739037</v>
      </c>
      <c r="D96" s="6" t="s">
        <v>120</v>
      </c>
      <c r="E96" s="6"/>
      <c r="F96" s="18">
        <v>520028911</v>
      </c>
      <c r="G96" s="6" t="s">
        <v>266</v>
      </c>
      <c r="H96" s="6" t="s">
        <v>92</v>
      </c>
      <c r="I96" s="7">
        <v>3389</v>
      </c>
      <c r="J96" s="7">
        <v>90910</v>
      </c>
      <c r="K96" s="7">
        <v>0</v>
      </c>
      <c r="L96" s="7">
        <v>3080.94</v>
      </c>
      <c r="M96" s="8">
        <v>8.9999999999999998E-4</v>
      </c>
      <c r="N96" s="8">
        <v>9.2999999999999992E-3</v>
      </c>
      <c r="O96" s="8">
        <v>1.6000000000000001E-3</v>
      </c>
    </row>
    <row r="97" spans="2:15">
      <c r="B97" s="6" t="s">
        <v>632</v>
      </c>
      <c r="C97" s="17">
        <v>583013</v>
      </c>
      <c r="D97" s="6" t="s">
        <v>120</v>
      </c>
      <c r="E97" s="6"/>
      <c r="F97" s="18">
        <v>520033226</v>
      </c>
      <c r="G97" s="6" t="s">
        <v>266</v>
      </c>
      <c r="H97" s="6" t="s">
        <v>92</v>
      </c>
      <c r="I97" s="7">
        <v>8965</v>
      </c>
      <c r="J97" s="7">
        <v>18570</v>
      </c>
      <c r="K97" s="7">
        <v>0</v>
      </c>
      <c r="L97" s="7">
        <v>1664.8</v>
      </c>
      <c r="M97" s="8">
        <v>5.0000000000000001E-4</v>
      </c>
      <c r="N97" s="8">
        <v>5.0000000000000001E-3</v>
      </c>
      <c r="O97" s="8">
        <v>8.0000000000000004E-4</v>
      </c>
    </row>
    <row r="98" spans="2:15">
      <c r="B98" s="6" t="s">
        <v>633</v>
      </c>
      <c r="C98" s="17">
        <v>1134139</v>
      </c>
      <c r="D98" s="6" t="s">
        <v>120</v>
      </c>
      <c r="E98" s="6"/>
      <c r="F98" s="6" t="s">
        <v>634</v>
      </c>
      <c r="G98" s="6" t="s">
        <v>266</v>
      </c>
      <c r="H98" s="6" t="s">
        <v>92</v>
      </c>
      <c r="I98" s="7">
        <v>26292</v>
      </c>
      <c r="J98" s="7">
        <v>5549</v>
      </c>
      <c r="K98" s="7">
        <v>0</v>
      </c>
      <c r="L98" s="7">
        <v>1458.94</v>
      </c>
      <c r="M98" s="8">
        <v>5.0000000000000001E-4</v>
      </c>
      <c r="N98" s="8">
        <v>4.4000000000000003E-3</v>
      </c>
      <c r="O98" s="8">
        <v>6.9999999999999999E-4</v>
      </c>
    </row>
    <row r="99" spans="2:15">
      <c r="B99" s="6" t="s">
        <v>635</v>
      </c>
      <c r="C99" s="17">
        <v>643015</v>
      </c>
      <c r="D99" s="6" t="s">
        <v>120</v>
      </c>
      <c r="E99" s="6"/>
      <c r="F99" s="18">
        <v>520020942</v>
      </c>
      <c r="G99" s="6" t="s">
        <v>296</v>
      </c>
      <c r="H99" s="6" t="s">
        <v>92</v>
      </c>
      <c r="I99" s="7">
        <v>60227</v>
      </c>
      <c r="J99" s="7">
        <v>2143</v>
      </c>
      <c r="K99" s="7">
        <v>0</v>
      </c>
      <c r="L99" s="7">
        <v>1290.6600000000001</v>
      </c>
      <c r="M99" s="8">
        <v>5.9999999999999995E-4</v>
      </c>
      <c r="N99" s="8">
        <v>3.8999999999999998E-3</v>
      </c>
      <c r="O99" s="8">
        <v>6.9999999999999999E-4</v>
      </c>
    </row>
    <row r="100" spans="2:15">
      <c r="B100" s="6" t="s">
        <v>636</v>
      </c>
      <c r="C100" s="17">
        <v>394015</v>
      </c>
      <c r="D100" s="6" t="s">
        <v>120</v>
      </c>
      <c r="E100" s="6"/>
      <c r="F100" s="18">
        <v>550012777</v>
      </c>
      <c r="G100" s="6" t="s">
        <v>296</v>
      </c>
      <c r="H100" s="6" t="s">
        <v>92</v>
      </c>
      <c r="I100" s="7">
        <v>1106542.5</v>
      </c>
      <c r="J100" s="7">
        <v>227.5</v>
      </c>
      <c r="K100" s="7">
        <v>0</v>
      </c>
      <c r="L100" s="7">
        <v>2517.38</v>
      </c>
      <c r="M100" s="8">
        <v>1.1000000000000001E-3</v>
      </c>
      <c r="N100" s="8">
        <v>7.6E-3</v>
      </c>
      <c r="O100" s="8">
        <v>1.2999999999999999E-3</v>
      </c>
    </row>
    <row r="101" spans="2:15">
      <c r="B101" s="6" t="s">
        <v>637</v>
      </c>
      <c r="C101" s="17">
        <v>1141357</v>
      </c>
      <c r="D101" s="6" t="s">
        <v>120</v>
      </c>
      <c r="E101" s="6"/>
      <c r="F101" s="18">
        <v>550258438</v>
      </c>
      <c r="G101" s="6" t="s">
        <v>296</v>
      </c>
      <c r="H101" s="6" t="s">
        <v>92</v>
      </c>
      <c r="I101" s="7">
        <v>24500</v>
      </c>
      <c r="J101" s="7">
        <v>1678</v>
      </c>
      <c r="K101" s="7">
        <v>0</v>
      </c>
      <c r="L101" s="7">
        <v>411.11</v>
      </c>
      <c r="M101" s="8">
        <v>2.9999999999999997E-4</v>
      </c>
      <c r="N101" s="8">
        <v>1.1999999999999999E-3</v>
      </c>
      <c r="O101" s="8">
        <v>2.0000000000000001E-4</v>
      </c>
    </row>
    <row r="102" spans="2:15">
      <c r="B102" s="6" t="s">
        <v>638</v>
      </c>
      <c r="C102" s="17">
        <v>1096106</v>
      </c>
      <c r="D102" s="6" t="s">
        <v>120</v>
      </c>
      <c r="E102" s="6"/>
      <c r="F102" s="18">
        <v>513773564</v>
      </c>
      <c r="G102" s="6" t="s">
        <v>248</v>
      </c>
      <c r="H102" s="6" t="s">
        <v>92</v>
      </c>
      <c r="I102" s="7">
        <v>8254</v>
      </c>
      <c r="J102" s="7">
        <v>3539</v>
      </c>
      <c r="K102" s="7">
        <v>0</v>
      </c>
      <c r="L102" s="7">
        <v>292.11</v>
      </c>
      <c r="M102" s="8">
        <v>5.9999999999999995E-4</v>
      </c>
      <c r="N102" s="8">
        <v>8.9999999999999998E-4</v>
      </c>
      <c r="O102" s="8">
        <v>1E-4</v>
      </c>
    </row>
    <row r="103" spans="2:15">
      <c r="B103" s="6" t="s">
        <v>639</v>
      </c>
      <c r="C103" s="17">
        <v>1081843</v>
      </c>
      <c r="D103" s="6" t="s">
        <v>120</v>
      </c>
      <c r="E103" s="6"/>
      <c r="F103" s="18">
        <v>520043795</v>
      </c>
      <c r="G103" s="6" t="s">
        <v>248</v>
      </c>
      <c r="H103" s="6" t="s">
        <v>92</v>
      </c>
      <c r="I103" s="7">
        <v>26600</v>
      </c>
      <c r="J103" s="7">
        <v>1078</v>
      </c>
      <c r="K103" s="7">
        <v>0</v>
      </c>
      <c r="L103" s="7">
        <v>286.75</v>
      </c>
      <c r="M103" s="8">
        <v>4.0000000000000002E-4</v>
      </c>
      <c r="N103" s="8">
        <v>8.9999999999999998E-4</v>
      </c>
      <c r="O103" s="8">
        <v>1E-4</v>
      </c>
    </row>
    <row r="104" spans="2:15">
      <c r="B104" s="6" t="s">
        <v>640</v>
      </c>
      <c r="C104" s="17">
        <v>208017</v>
      </c>
      <c r="D104" s="6" t="s">
        <v>120</v>
      </c>
      <c r="E104" s="6"/>
      <c r="F104" s="18">
        <v>520036070</v>
      </c>
      <c r="G104" s="6" t="s">
        <v>248</v>
      </c>
      <c r="H104" s="6" t="s">
        <v>92</v>
      </c>
      <c r="I104" s="7">
        <v>12090</v>
      </c>
      <c r="J104" s="7">
        <v>1836</v>
      </c>
      <c r="K104" s="7">
        <v>0</v>
      </c>
      <c r="L104" s="7">
        <v>221.97</v>
      </c>
      <c r="M104" s="8">
        <v>4.0000000000000002E-4</v>
      </c>
      <c r="N104" s="8">
        <v>6.9999999999999999E-4</v>
      </c>
      <c r="O104" s="8">
        <v>1E-4</v>
      </c>
    </row>
    <row r="105" spans="2:15">
      <c r="B105" s="6" t="s">
        <v>641</v>
      </c>
      <c r="C105" s="17">
        <v>1107663</v>
      </c>
      <c r="D105" s="6" t="s">
        <v>120</v>
      </c>
      <c r="E105" s="6"/>
      <c r="F105" s="18">
        <v>512832742</v>
      </c>
      <c r="G105" s="6" t="s">
        <v>197</v>
      </c>
      <c r="H105" s="6" t="s">
        <v>92</v>
      </c>
      <c r="I105" s="7">
        <v>17899</v>
      </c>
      <c r="J105" s="7">
        <v>3350</v>
      </c>
      <c r="K105" s="7">
        <v>0</v>
      </c>
      <c r="L105" s="7">
        <v>599.62</v>
      </c>
      <c r="M105" s="8">
        <v>5.9999999999999995E-4</v>
      </c>
      <c r="N105" s="8">
        <v>1.8E-3</v>
      </c>
      <c r="O105" s="8">
        <v>2.9999999999999997E-4</v>
      </c>
    </row>
    <row r="106" spans="2:15">
      <c r="B106" s="6" t="s">
        <v>642</v>
      </c>
      <c r="C106" s="17">
        <v>310011</v>
      </c>
      <c r="D106" s="6" t="s">
        <v>120</v>
      </c>
      <c r="E106" s="6"/>
      <c r="F106" s="18">
        <v>520037367</v>
      </c>
      <c r="G106" s="6" t="s">
        <v>203</v>
      </c>
      <c r="H106" s="6" t="s">
        <v>92</v>
      </c>
      <c r="I106" s="7">
        <v>66732</v>
      </c>
      <c r="J106" s="7">
        <v>199.7</v>
      </c>
      <c r="K106" s="7">
        <v>0</v>
      </c>
      <c r="L106" s="7">
        <v>133.26</v>
      </c>
      <c r="M106" s="8">
        <v>1E-4</v>
      </c>
      <c r="N106" s="8">
        <v>4.0000000000000002E-4</v>
      </c>
      <c r="O106" s="8">
        <v>1E-4</v>
      </c>
    </row>
    <row r="107" spans="2:15">
      <c r="B107" s="6" t="s">
        <v>643</v>
      </c>
      <c r="C107" s="17">
        <v>1093202</v>
      </c>
      <c r="D107" s="6" t="s">
        <v>120</v>
      </c>
      <c r="E107" s="6"/>
      <c r="F107" s="18">
        <v>520043878</v>
      </c>
      <c r="G107" s="6" t="s">
        <v>203</v>
      </c>
      <c r="H107" s="6" t="s">
        <v>92</v>
      </c>
      <c r="I107" s="7">
        <v>15000</v>
      </c>
      <c r="J107" s="7">
        <v>4349</v>
      </c>
      <c r="K107" s="7">
        <v>0</v>
      </c>
      <c r="L107" s="7">
        <v>652.35</v>
      </c>
      <c r="M107" s="8">
        <v>8.9999999999999998E-4</v>
      </c>
      <c r="N107" s="8">
        <v>2E-3</v>
      </c>
      <c r="O107" s="8">
        <v>2.9999999999999997E-4</v>
      </c>
    </row>
    <row r="108" spans="2:15">
      <c r="B108" s="6" t="s">
        <v>644</v>
      </c>
      <c r="C108" s="17">
        <v>1123017</v>
      </c>
      <c r="D108" s="6" t="s">
        <v>120</v>
      </c>
      <c r="E108" s="6"/>
      <c r="F108" s="6" t="s">
        <v>645</v>
      </c>
      <c r="G108" s="6" t="s">
        <v>520</v>
      </c>
      <c r="H108" s="6" t="s">
        <v>92</v>
      </c>
      <c r="I108" s="7">
        <v>11853</v>
      </c>
      <c r="J108" s="7">
        <v>7489</v>
      </c>
      <c r="K108" s="7">
        <v>0</v>
      </c>
      <c r="L108" s="7">
        <v>887.67</v>
      </c>
      <c r="M108" s="8">
        <v>2.0000000000000001E-4</v>
      </c>
      <c r="N108" s="8">
        <v>2.7000000000000001E-3</v>
      </c>
      <c r="O108" s="8">
        <v>4.0000000000000002E-4</v>
      </c>
    </row>
    <row r="109" spans="2:15">
      <c r="B109" s="6" t="s">
        <v>646</v>
      </c>
      <c r="C109" s="17">
        <v>1082312</v>
      </c>
      <c r="D109" s="6" t="s">
        <v>120</v>
      </c>
      <c r="E109" s="6"/>
      <c r="F109" s="18">
        <v>520036740</v>
      </c>
      <c r="G109" s="6" t="s">
        <v>520</v>
      </c>
      <c r="H109" s="6" t="s">
        <v>92</v>
      </c>
      <c r="I109" s="7">
        <v>49309</v>
      </c>
      <c r="J109" s="7">
        <v>3029</v>
      </c>
      <c r="K109" s="7">
        <v>0</v>
      </c>
      <c r="L109" s="7">
        <v>1493.57</v>
      </c>
      <c r="M109" s="8">
        <v>1.1000000000000001E-3</v>
      </c>
      <c r="N109" s="8">
        <v>4.4999999999999997E-3</v>
      </c>
      <c r="O109" s="8">
        <v>8.0000000000000004E-4</v>
      </c>
    </row>
    <row r="110" spans="2:15">
      <c r="B110" s="6" t="s">
        <v>647</v>
      </c>
      <c r="C110" s="17">
        <v>1087659</v>
      </c>
      <c r="D110" s="6" t="s">
        <v>120</v>
      </c>
      <c r="E110" s="6"/>
      <c r="F110" s="18">
        <v>53368</v>
      </c>
      <c r="G110" s="6" t="s">
        <v>520</v>
      </c>
      <c r="H110" s="6" t="s">
        <v>92</v>
      </c>
      <c r="I110" s="7">
        <v>20793</v>
      </c>
      <c r="J110" s="7">
        <v>3548</v>
      </c>
      <c r="K110" s="7">
        <v>0</v>
      </c>
      <c r="L110" s="7">
        <v>737.74</v>
      </c>
      <c r="M110" s="8">
        <v>4.0000000000000002E-4</v>
      </c>
      <c r="N110" s="8">
        <v>2.2000000000000001E-3</v>
      </c>
      <c r="O110" s="8">
        <v>4.0000000000000002E-4</v>
      </c>
    </row>
    <row r="111" spans="2:15">
      <c r="B111" s="6" t="s">
        <v>648</v>
      </c>
      <c r="C111" s="17">
        <v>1084557</v>
      </c>
      <c r="D111" s="6" t="s">
        <v>120</v>
      </c>
      <c r="E111" s="6"/>
      <c r="F111" s="18">
        <v>511812463</v>
      </c>
      <c r="G111" s="6" t="s">
        <v>315</v>
      </c>
      <c r="H111" s="6" t="s">
        <v>92</v>
      </c>
      <c r="I111" s="7">
        <v>16329</v>
      </c>
      <c r="J111" s="7">
        <v>9998</v>
      </c>
      <c r="K111" s="7">
        <v>0</v>
      </c>
      <c r="L111" s="7">
        <v>1632.57</v>
      </c>
      <c r="M111" s="8">
        <v>5.9999999999999995E-4</v>
      </c>
      <c r="N111" s="8">
        <v>4.8999999999999998E-3</v>
      </c>
      <c r="O111" s="8">
        <v>8.0000000000000004E-4</v>
      </c>
    </row>
    <row r="112" spans="2:15">
      <c r="B112" s="6" t="s">
        <v>649</v>
      </c>
      <c r="C112" s="17">
        <v>1094119</v>
      </c>
      <c r="D112" s="6" t="s">
        <v>120</v>
      </c>
      <c r="E112" s="6"/>
      <c r="F112" s="18">
        <v>511524605</v>
      </c>
      <c r="G112" s="6" t="s">
        <v>650</v>
      </c>
      <c r="H112" s="6" t="s">
        <v>92</v>
      </c>
      <c r="I112" s="7">
        <v>72371</v>
      </c>
      <c r="J112" s="7">
        <v>1883</v>
      </c>
      <c r="K112" s="7">
        <v>0</v>
      </c>
      <c r="L112" s="7">
        <v>1362.75</v>
      </c>
      <c r="M112" s="8">
        <v>1.8E-3</v>
      </c>
      <c r="N112" s="8">
        <v>4.1000000000000003E-3</v>
      </c>
      <c r="O112" s="8">
        <v>6.9999999999999999E-4</v>
      </c>
    </row>
    <row r="113" spans="2:15">
      <c r="B113" s="6" t="s">
        <v>651</v>
      </c>
      <c r="C113" s="17">
        <v>1084698</v>
      </c>
      <c r="D113" s="6" t="s">
        <v>120</v>
      </c>
      <c r="E113" s="6"/>
      <c r="F113" s="18">
        <v>520039942</v>
      </c>
      <c r="G113" s="6" t="s">
        <v>652</v>
      </c>
      <c r="H113" s="6" t="s">
        <v>92</v>
      </c>
      <c r="I113" s="7">
        <v>5828</v>
      </c>
      <c r="J113" s="7">
        <v>8044</v>
      </c>
      <c r="K113" s="7">
        <v>0</v>
      </c>
      <c r="L113" s="7">
        <v>468.8</v>
      </c>
      <c r="M113" s="8">
        <v>2.9999999999999997E-4</v>
      </c>
      <c r="N113" s="8">
        <v>1.4E-3</v>
      </c>
      <c r="O113" s="8">
        <v>2.0000000000000001E-4</v>
      </c>
    </row>
    <row r="114" spans="2:15">
      <c r="B114" s="6" t="s">
        <v>653</v>
      </c>
      <c r="C114" s="17">
        <v>445015</v>
      </c>
      <c r="D114" s="6" t="s">
        <v>120</v>
      </c>
      <c r="E114" s="6"/>
      <c r="F114" s="18">
        <v>520039413</v>
      </c>
      <c r="G114" s="6" t="s">
        <v>652</v>
      </c>
      <c r="H114" s="6" t="s">
        <v>92</v>
      </c>
      <c r="I114" s="7">
        <v>30005</v>
      </c>
      <c r="J114" s="7">
        <v>3895</v>
      </c>
      <c r="K114" s="7">
        <v>0</v>
      </c>
      <c r="L114" s="7">
        <v>1168.69</v>
      </c>
      <c r="M114" s="8">
        <v>5.0000000000000001E-4</v>
      </c>
      <c r="N114" s="8">
        <v>3.5000000000000001E-3</v>
      </c>
      <c r="O114" s="8">
        <v>5.9999999999999995E-4</v>
      </c>
    </row>
    <row r="115" spans="2:15">
      <c r="B115" s="6" t="s">
        <v>654</v>
      </c>
      <c r="C115" s="17">
        <v>156018</v>
      </c>
      <c r="D115" s="6" t="s">
        <v>120</v>
      </c>
      <c r="E115" s="6"/>
      <c r="F115" s="18">
        <v>520034620</v>
      </c>
      <c r="G115" s="6" t="s">
        <v>652</v>
      </c>
      <c r="H115" s="6" t="s">
        <v>92</v>
      </c>
      <c r="I115" s="7">
        <v>114</v>
      </c>
      <c r="J115" s="7">
        <v>34140</v>
      </c>
      <c r="K115" s="7">
        <v>0</v>
      </c>
      <c r="L115" s="7">
        <v>38.92</v>
      </c>
      <c r="M115" s="8">
        <v>0</v>
      </c>
      <c r="N115" s="8">
        <v>1E-4</v>
      </c>
      <c r="O115" s="8">
        <v>0</v>
      </c>
    </row>
    <row r="116" spans="2:15">
      <c r="B116" s="6" t="s">
        <v>655</v>
      </c>
      <c r="C116" s="17">
        <v>256016</v>
      </c>
      <c r="D116" s="6" t="s">
        <v>120</v>
      </c>
      <c r="E116" s="6"/>
      <c r="F116" s="18">
        <v>520036690</v>
      </c>
      <c r="G116" s="6" t="s">
        <v>652</v>
      </c>
      <c r="H116" s="6" t="s">
        <v>92</v>
      </c>
      <c r="I116" s="7">
        <v>5454</v>
      </c>
      <c r="J116" s="7">
        <v>13220</v>
      </c>
      <c r="K116" s="7">
        <v>0</v>
      </c>
      <c r="L116" s="7">
        <v>721.02</v>
      </c>
      <c r="M116" s="8">
        <v>4.0000000000000002E-4</v>
      </c>
      <c r="N116" s="8">
        <v>2.2000000000000001E-3</v>
      </c>
      <c r="O116" s="8">
        <v>4.0000000000000002E-4</v>
      </c>
    </row>
    <row r="117" spans="2:15">
      <c r="B117" s="6" t="s">
        <v>656</v>
      </c>
      <c r="C117" s="17">
        <v>1082965</v>
      </c>
      <c r="D117" s="6" t="s">
        <v>120</v>
      </c>
      <c r="E117" s="6"/>
      <c r="F117" s="18">
        <v>520044132</v>
      </c>
      <c r="G117" s="6" t="s">
        <v>657</v>
      </c>
      <c r="H117" s="6" t="s">
        <v>92</v>
      </c>
      <c r="I117" s="7">
        <v>5960</v>
      </c>
      <c r="J117" s="7">
        <v>2832</v>
      </c>
      <c r="K117" s="7">
        <v>0</v>
      </c>
      <c r="L117" s="7">
        <v>168.79</v>
      </c>
      <c r="M117" s="8">
        <v>1E-4</v>
      </c>
      <c r="N117" s="8">
        <v>5.0000000000000001E-4</v>
      </c>
      <c r="O117" s="8">
        <v>1E-4</v>
      </c>
    </row>
    <row r="118" spans="2:15">
      <c r="B118" s="6" t="s">
        <v>658</v>
      </c>
      <c r="C118" s="17">
        <v>1082510</v>
      </c>
      <c r="D118" s="6" t="s">
        <v>120</v>
      </c>
      <c r="E118" s="6"/>
      <c r="F118" s="18">
        <v>520038936</v>
      </c>
      <c r="G118" s="6" t="s">
        <v>657</v>
      </c>
      <c r="H118" s="6" t="s">
        <v>92</v>
      </c>
      <c r="I118" s="7">
        <v>29477.34</v>
      </c>
      <c r="J118" s="7">
        <v>3383</v>
      </c>
      <c r="K118" s="7">
        <v>0</v>
      </c>
      <c r="L118" s="7">
        <v>997.22</v>
      </c>
      <c r="M118" s="8">
        <v>5.0000000000000001E-4</v>
      </c>
      <c r="N118" s="8">
        <v>3.0000000000000001E-3</v>
      </c>
      <c r="O118" s="8">
        <v>5.0000000000000001E-4</v>
      </c>
    </row>
    <row r="119" spans="2:15">
      <c r="B119" s="6" t="s">
        <v>659</v>
      </c>
      <c r="C119" s="17">
        <v>1123355</v>
      </c>
      <c r="D119" s="6" t="s">
        <v>120</v>
      </c>
      <c r="E119" s="6"/>
      <c r="F119" s="18">
        <v>513901371</v>
      </c>
      <c r="G119" s="6" t="s">
        <v>583</v>
      </c>
      <c r="H119" s="6" t="s">
        <v>92</v>
      </c>
      <c r="I119" s="7">
        <v>288446.53999999998</v>
      </c>
      <c r="J119" s="7">
        <v>381.9</v>
      </c>
      <c r="K119" s="7">
        <v>0</v>
      </c>
      <c r="L119" s="7">
        <v>1101.58</v>
      </c>
      <c r="M119" s="8">
        <v>8.0000000000000004E-4</v>
      </c>
      <c r="N119" s="8">
        <v>3.3E-3</v>
      </c>
      <c r="O119" s="8">
        <v>5.9999999999999995E-4</v>
      </c>
    </row>
    <row r="120" spans="2:15">
      <c r="B120" s="13" t="s">
        <v>660</v>
      </c>
      <c r="C120" s="14"/>
      <c r="D120" s="13"/>
      <c r="E120" s="13"/>
      <c r="F120" s="13"/>
      <c r="G120" s="13"/>
      <c r="H120" s="13"/>
      <c r="I120" s="15">
        <v>1817528.15</v>
      </c>
      <c r="L120" s="15">
        <v>14158.97</v>
      </c>
      <c r="N120" s="16">
        <v>4.2700000000000002E-2</v>
      </c>
      <c r="O120" s="16">
        <v>7.1999999999999998E-3</v>
      </c>
    </row>
    <row r="121" spans="2:15">
      <c r="B121" s="6" t="s">
        <v>661</v>
      </c>
      <c r="C121" s="17">
        <v>722314</v>
      </c>
      <c r="D121" s="6" t="s">
        <v>120</v>
      </c>
      <c r="E121" s="6"/>
      <c r="F121" s="18">
        <v>520018649</v>
      </c>
      <c r="G121" s="6" t="s">
        <v>171</v>
      </c>
      <c r="H121" s="6" t="s">
        <v>92</v>
      </c>
      <c r="I121" s="7">
        <v>27303</v>
      </c>
      <c r="J121" s="7">
        <v>1575</v>
      </c>
      <c r="K121" s="7">
        <v>0</v>
      </c>
      <c r="L121" s="7">
        <v>430.02</v>
      </c>
      <c r="M121" s="8">
        <v>4.0000000000000002E-4</v>
      </c>
      <c r="N121" s="8">
        <v>1.2999999999999999E-3</v>
      </c>
      <c r="O121" s="8">
        <v>2.0000000000000001E-4</v>
      </c>
    </row>
    <row r="122" spans="2:15">
      <c r="B122" s="6" t="s">
        <v>662</v>
      </c>
      <c r="C122" s="17">
        <v>209015</v>
      </c>
      <c r="D122" s="6" t="s">
        <v>120</v>
      </c>
      <c r="E122" s="6"/>
      <c r="F122" s="18">
        <v>520030677</v>
      </c>
      <c r="G122" s="6" t="s">
        <v>232</v>
      </c>
      <c r="H122" s="6" t="s">
        <v>92</v>
      </c>
      <c r="I122" s="7">
        <v>9400</v>
      </c>
      <c r="J122" s="7">
        <v>2016</v>
      </c>
      <c r="K122" s="7">
        <v>0</v>
      </c>
      <c r="L122" s="7">
        <v>189.5</v>
      </c>
      <c r="M122" s="8">
        <v>5.0000000000000001E-4</v>
      </c>
      <c r="N122" s="8">
        <v>5.9999999999999995E-4</v>
      </c>
      <c r="O122" s="8">
        <v>1E-4</v>
      </c>
    </row>
    <row r="123" spans="2:15">
      <c r="B123" s="6" t="s">
        <v>663</v>
      </c>
      <c r="C123" s="17">
        <v>1080753</v>
      </c>
      <c r="D123" s="6" t="s">
        <v>120</v>
      </c>
      <c r="E123" s="6"/>
      <c r="F123" s="18">
        <v>520042219</v>
      </c>
      <c r="G123" s="6" t="s">
        <v>210</v>
      </c>
      <c r="H123" s="6" t="s">
        <v>92</v>
      </c>
      <c r="I123" s="7">
        <v>11451</v>
      </c>
      <c r="J123" s="7">
        <v>4406</v>
      </c>
      <c r="K123" s="7">
        <v>0</v>
      </c>
      <c r="L123" s="7">
        <v>504.53</v>
      </c>
      <c r="M123" s="8">
        <v>1.1000000000000001E-3</v>
      </c>
      <c r="N123" s="8">
        <v>1.5E-3</v>
      </c>
      <c r="O123" s="8">
        <v>2.9999999999999997E-4</v>
      </c>
    </row>
    <row r="124" spans="2:15">
      <c r="B124" s="6" t="s">
        <v>664</v>
      </c>
      <c r="C124" s="17">
        <v>1147487</v>
      </c>
      <c r="D124" s="6" t="s">
        <v>120</v>
      </c>
      <c r="E124" s="6"/>
      <c r="F124" s="18">
        <v>515809499</v>
      </c>
      <c r="G124" s="6" t="s">
        <v>210</v>
      </c>
      <c r="H124" s="6" t="s">
        <v>92</v>
      </c>
      <c r="I124" s="7">
        <v>570</v>
      </c>
      <c r="J124" s="7">
        <v>60300</v>
      </c>
      <c r="K124" s="7">
        <v>0</v>
      </c>
      <c r="L124" s="7">
        <v>343.71</v>
      </c>
      <c r="M124" s="8">
        <v>5.0000000000000001E-4</v>
      </c>
      <c r="N124" s="8">
        <v>1E-3</v>
      </c>
      <c r="O124" s="8">
        <v>2.0000000000000001E-4</v>
      </c>
    </row>
    <row r="125" spans="2:15">
      <c r="B125" s="6" t="s">
        <v>665</v>
      </c>
      <c r="C125" s="17">
        <v>1123777</v>
      </c>
      <c r="D125" s="6" t="s">
        <v>120</v>
      </c>
      <c r="E125" s="6"/>
      <c r="F125" s="18">
        <v>514068980</v>
      </c>
      <c r="G125" s="6" t="s">
        <v>210</v>
      </c>
      <c r="H125" s="6" t="s">
        <v>92</v>
      </c>
      <c r="I125" s="7">
        <v>5979</v>
      </c>
      <c r="J125" s="7">
        <v>4300</v>
      </c>
      <c r="K125" s="7">
        <v>0</v>
      </c>
      <c r="L125" s="7">
        <v>257.10000000000002</v>
      </c>
      <c r="M125" s="8">
        <v>4.0000000000000002E-4</v>
      </c>
      <c r="N125" s="8">
        <v>8.0000000000000004E-4</v>
      </c>
      <c r="O125" s="8">
        <v>1E-4</v>
      </c>
    </row>
    <row r="126" spans="2:15">
      <c r="B126" s="6" t="s">
        <v>666</v>
      </c>
      <c r="C126" s="17">
        <v>103010</v>
      </c>
      <c r="D126" s="6" t="s">
        <v>120</v>
      </c>
      <c r="E126" s="6"/>
      <c r="F126" s="18">
        <v>520041187</v>
      </c>
      <c r="G126" s="6" t="s">
        <v>210</v>
      </c>
      <c r="H126" s="6" t="s">
        <v>92</v>
      </c>
      <c r="I126" s="7">
        <v>275000</v>
      </c>
      <c r="J126" s="7">
        <v>258.60000000000002</v>
      </c>
      <c r="K126" s="7">
        <v>0</v>
      </c>
      <c r="L126" s="7">
        <v>711.15</v>
      </c>
      <c r="M126" s="8">
        <v>2.5999999999999999E-3</v>
      </c>
      <c r="N126" s="8">
        <v>2.0999999999999999E-3</v>
      </c>
      <c r="O126" s="8">
        <v>4.0000000000000002E-4</v>
      </c>
    </row>
    <row r="127" spans="2:15">
      <c r="B127" s="6" t="s">
        <v>667</v>
      </c>
      <c r="C127" s="17">
        <v>1082353</v>
      </c>
      <c r="D127" s="6" t="s">
        <v>120</v>
      </c>
      <c r="E127" s="6"/>
      <c r="F127" s="18">
        <v>520031808</v>
      </c>
      <c r="G127" s="6" t="s">
        <v>210</v>
      </c>
      <c r="H127" s="6" t="s">
        <v>92</v>
      </c>
      <c r="I127" s="7">
        <v>245612</v>
      </c>
      <c r="J127" s="7">
        <v>199.8</v>
      </c>
      <c r="K127" s="7">
        <v>0</v>
      </c>
      <c r="L127" s="7">
        <v>490.73</v>
      </c>
      <c r="M127" s="8">
        <v>1.1000000000000001E-3</v>
      </c>
      <c r="N127" s="8">
        <v>1.5E-3</v>
      </c>
      <c r="O127" s="8">
        <v>2.0000000000000001E-4</v>
      </c>
    </row>
    <row r="128" spans="2:15">
      <c r="B128" s="6" t="s">
        <v>668</v>
      </c>
      <c r="C128" s="17">
        <v>1139617</v>
      </c>
      <c r="D128" s="6" t="s">
        <v>120</v>
      </c>
      <c r="E128" s="6"/>
      <c r="F128" s="18">
        <v>510490071</v>
      </c>
      <c r="G128" s="6" t="s">
        <v>246</v>
      </c>
      <c r="H128" s="6" t="s">
        <v>92</v>
      </c>
      <c r="I128" s="7">
        <v>55928</v>
      </c>
      <c r="J128" s="7">
        <v>529</v>
      </c>
      <c r="K128" s="7">
        <v>0</v>
      </c>
      <c r="L128" s="7">
        <v>295.86</v>
      </c>
      <c r="M128" s="8">
        <v>1E-3</v>
      </c>
      <c r="N128" s="8">
        <v>8.9999999999999998E-4</v>
      </c>
      <c r="O128" s="8">
        <v>1E-4</v>
      </c>
    </row>
    <row r="129" spans="2:15">
      <c r="B129" s="6" t="s">
        <v>669</v>
      </c>
      <c r="C129" s="17">
        <v>1081439</v>
      </c>
      <c r="D129" s="6" t="s">
        <v>120</v>
      </c>
      <c r="E129" s="6"/>
      <c r="F129" s="18">
        <v>520043381</v>
      </c>
      <c r="G129" s="6" t="s">
        <v>246</v>
      </c>
      <c r="H129" s="6" t="s">
        <v>92</v>
      </c>
      <c r="I129" s="7">
        <v>36252</v>
      </c>
      <c r="J129" s="7">
        <v>649.70000000000005</v>
      </c>
      <c r="K129" s="7">
        <v>0</v>
      </c>
      <c r="L129" s="7">
        <v>235.53</v>
      </c>
      <c r="M129" s="8">
        <v>3.0999999999999999E-3</v>
      </c>
      <c r="N129" s="8">
        <v>6.9999999999999999E-4</v>
      </c>
      <c r="O129" s="8">
        <v>1E-4</v>
      </c>
    </row>
    <row r="130" spans="2:15">
      <c r="B130" s="6" t="s">
        <v>670</v>
      </c>
      <c r="C130" s="17">
        <v>238014</v>
      </c>
      <c r="D130" s="6" t="s">
        <v>120</v>
      </c>
      <c r="E130" s="6"/>
      <c r="F130" s="18">
        <v>520036435</v>
      </c>
      <c r="G130" s="6" t="s">
        <v>246</v>
      </c>
      <c r="H130" s="6" t="s">
        <v>92</v>
      </c>
      <c r="I130" s="7">
        <v>1018</v>
      </c>
      <c r="J130" s="7">
        <v>690</v>
      </c>
      <c r="K130" s="7">
        <v>0</v>
      </c>
      <c r="L130" s="7">
        <v>7.02</v>
      </c>
      <c r="M130" s="8">
        <v>0</v>
      </c>
      <c r="N130" s="8">
        <v>0</v>
      </c>
      <c r="O130" s="8">
        <v>0</v>
      </c>
    </row>
    <row r="131" spans="2:15">
      <c r="B131" s="6" t="s">
        <v>671</v>
      </c>
      <c r="C131" s="17">
        <v>1140151</v>
      </c>
      <c r="D131" s="6" t="s">
        <v>120</v>
      </c>
      <c r="E131" s="6"/>
      <c r="F131" s="18">
        <v>512568668</v>
      </c>
      <c r="G131" s="6" t="s">
        <v>246</v>
      </c>
      <c r="H131" s="6" t="s">
        <v>92</v>
      </c>
      <c r="I131" s="7">
        <v>217245</v>
      </c>
      <c r="J131" s="7">
        <v>143.9</v>
      </c>
      <c r="K131" s="7">
        <v>0</v>
      </c>
      <c r="L131" s="7">
        <v>312.62</v>
      </c>
      <c r="M131" s="8">
        <v>5.9999999999999995E-4</v>
      </c>
      <c r="N131" s="8">
        <v>8.9999999999999998E-4</v>
      </c>
      <c r="O131" s="8">
        <v>2.0000000000000001E-4</v>
      </c>
    </row>
    <row r="132" spans="2:15">
      <c r="B132" s="6" t="s">
        <v>672</v>
      </c>
      <c r="C132" s="17">
        <v>505016</v>
      </c>
      <c r="D132" s="6" t="s">
        <v>120</v>
      </c>
      <c r="E132" s="6"/>
      <c r="F132" s="18">
        <v>520039066</v>
      </c>
      <c r="G132" s="6" t="s">
        <v>184</v>
      </c>
      <c r="H132" s="6" t="s">
        <v>92</v>
      </c>
      <c r="I132" s="7">
        <v>1682.07</v>
      </c>
      <c r="J132" s="7">
        <v>7325</v>
      </c>
      <c r="K132" s="7">
        <v>0</v>
      </c>
      <c r="L132" s="7">
        <v>123.21</v>
      </c>
      <c r="M132" s="8">
        <v>0</v>
      </c>
      <c r="N132" s="8">
        <v>4.0000000000000002E-4</v>
      </c>
      <c r="O132" s="8">
        <v>1E-4</v>
      </c>
    </row>
    <row r="133" spans="2:15">
      <c r="B133" s="6" t="s">
        <v>673</v>
      </c>
      <c r="C133" s="17">
        <v>313015</v>
      </c>
      <c r="D133" s="6" t="s">
        <v>120</v>
      </c>
      <c r="E133" s="6"/>
      <c r="F133" s="18">
        <v>520037540</v>
      </c>
      <c r="G133" s="6" t="s">
        <v>184</v>
      </c>
      <c r="H133" s="6" t="s">
        <v>92</v>
      </c>
      <c r="I133" s="7">
        <v>42925</v>
      </c>
      <c r="J133" s="7">
        <v>644.4</v>
      </c>
      <c r="K133" s="7">
        <v>0</v>
      </c>
      <c r="L133" s="7">
        <v>276.61</v>
      </c>
      <c r="M133" s="8">
        <v>6.9999999999999999E-4</v>
      </c>
      <c r="N133" s="8">
        <v>8.0000000000000004E-4</v>
      </c>
      <c r="O133" s="8">
        <v>1E-4</v>
      </c>
    </row>
    <row r="134" spans="2:15">
      <c r="B134" s="6" t="s">
        <v>674</v>
      </c>
      <c r="C134" s="17">
        <v>1142140</v>
      </c>
      <c r="D134" s="6" t="s">
        <v>120</v>
      </c>
      <c r="E134" s="6"/>
      <c r="F134" s="18">
        <v>511659401</v>
      </c>
      <c r="G134" s="6" t="s">
        <v>184</v>
      </c>
      <c r="H134" s="6" t="s">
        <v>92</v>
      </c>
      <c r="I134" s="7">
        <v>-0.11</v>
      </c>
      <c r="J134" s="7">
        <v>1923</v>
      </c>
      <c r="K134" s="7">
        <v>0</v>
      </c>
      <c r="L134" s="7">
        <v>0</v>
      </c>
      <c r="N134" s="8">
        <v>0</v>
      </c>
      <c r="O134" s="8">
        <v>0</v>
      </c>
    </row>
    <row r="135" spans="2:15">
      <c r="B135" s="6" t="s">
        <v>675</v>
      </c>
      <c r="C135" s="17">
        <v>235010</v>
      </c>
      <c r="D135" s="6" t="s">
        <v>120</v>
      </c>
      <c r="E135" s="6"/>
      <c r="F135" s="18">
        <v>520034562</v>
      </c>
      <c r="G135" s="6" t="s">
        <v>184</v>
      </c>
      <c r="H135" s="6" t="s">
        <v>92</v>
      </c>
      <c r="I135" s="7">
        <v>25520</v>
      </c>
      <c r="J135" s="7">
        <v>1443</v>
      </c>
      <c r="K135" s="7">
        <v>0</v>
      </c>
      <c r="L135" s="7">
        <v>368.25</v>
      </c>
      <c r="M135" s="8">
        <v>1.5E-3</v>
      </c>
      <c r="N135" s="8">
        <v>1.1000000000000001E-3</v>
      </c>
      <c r="O135" s="8">
        <v>2.0000000000000001E-4</v>
      </c>
    </row>
    <row r="136" spans="2:15">
      <c r="B136" s="6" t="s">
        <v>676</v>
      </c>
      <c r="C136" s="17">
        <v>416016</v>
      </c>
      <c r="D136" s="6" t="s">
        <v>120</v>
      </c>
      <c r="E136" s="6"/>
      <c r="F136" s="18">
        <v>520038910</v>
      </c>
      <c r="G136" s="6" t="s">
        <v>184</v>
      </c>
      <c r="H136" s="6" t="s">
        <v>92</v>
      </c>
      <c r="I136" s="7">
        <v>5000</v>
      </c>
      <c r="J136" s="7">
        <v>9493</v>
      </c>
      <c r="K136" s="7">
        <v>0</v>
      </c>
      <c r="L136" s="7">
        <v>474.65</v>
      </c>
      <c r="M136" s="8">
        <v>2.0000000000000001E-4</v>
      </c>
      <c r="N136" s="8">
        <v>1.4E-3</v>
      </c>
      <c r="O136" s="8">
        <v>2.0000000000000001E-4</v>
      </c>
    </row>
    <row r="137" spans="2:15">
      <c r="B137" s="6" t="s">
        <v>677</v>
      </c>
      <c r="C137" s="17">
        <v>1108638</v>
      </c>
      <c r="D137" s="6" t="s">
        <v>120</v>
      </c>
      <c r="E137" s="6"/>
      <c r="F137" s="6" t="s">
        <v>373</v>
      </c>
      <c r="G137" s="6" t="s">
        <v>184</v>
      </c>
      <c r="H137" s="6" t="s">
        <v>92</v>
      </c>
      <c r="I137" s="7">
        <v>73700.649999999994</v>
      </c>
      <c r="J137" s="7">
        <v>170.6</v>
      </c>
      <c r="K137" s="7">
        <v>0</v>
      </c>
      <c r="L137" s="7">
        <v>125.73</v>
      </c>
      <c r="M137" s="8">
        <v>8.0000000000000004E-4</v>
      </c>
      <c r="N137" s="8">
        <v>4.0000000000000002E-4</v>
      </c>
      <c r="O137" s="8">
        <v>1E-4</v>
      </c>
    </row>
    <row r="138" spans="2:15">
      <c r="B138" s="6" t="s">
        <v>678</v>
      </c>
      <c r="C138" s="17">
        <v>1142355</v>
      </c>
      <c r="D138" s="6" t="s">
        <v>120</v>
      </c>
      <c r="E138" s="6"/>
      <c r="F138" s="18">
        <v>1701</v>
      </c>
      <c r="G138" s="6" t="s">
        <v>184</v>
      </c>
      <c r="H138" s="6" t="s">
        <v>92</v>
      </c>
      <c r="I138" s="7">
        <v>14787</v>
      </c>
      <c r="J138" s="7">
        <v>9431</v>
      </c>
      <c r="K138" s="7">
        <v>0</v>
      </c>
      <c r="L138" s="7">
        <v>1394.56</v>
      </c>
      <c r="M138" s="8">
        <v>1.8E-3</v>
      </c>
      <c r="N138" s="8">
        <v>4.1999999999999997E-3</v>
      </c>
      <c r="O138" s="8">
        <v>6.9999999999999999E-4</v>
      </c>
    </row>
    <row r="139" spans="2:15">
      <c r="B139" s="6" t="s">
        <v>679</v>
      </c>
      <c r="C139" s="17">
        <v>1131556</v>
      </c>
      <c r="D139" s="6" t="s">
        <v>120</v>
      </c>
      <c r="E139" s="6"/>
      <c r="F139" s="18">
        <v>1328683</v>
      </c>
      <c r="G139" s="6" t="s">
        <v>184</v>
      </c>
      <c r="H139" s="6" t="s">
        <v>92</v>
      </c>
      <c r="I139" s="7">
        <v>26409</v>
      </c>
      <c r="J139" s="7">
        <v>2819</v>
      </c>
      <c r="K139" s="7">
        <v>0</v>
      </c>
      <c r="L139" s="7">
        <v>744.47</v>
      </c>
      <c r="M139" s="8">
        <v>1.6000000000000001E-3</v>
      </c>
      <c r="N139" s="8">
        <v>2.2000000000000001E-3</v>
      </c>
      <c r="O139" s="8">
        <v>4.0000000000000002E-4</v>
      </c>
    </row>
    <row r="140" spans="2:15">
      <c r="B140" s="6" t="s">
        <v>680</v>
      </c>
      <c r="C140" s="17">
        <v>528018</v>
      </c>
      <c r="D140" s="6" t="s">
        <v>120</v>
      </c>
      <c r="E140" s="6"/>
      <c r="F140" s="18">
        <v>520039488</v>
      </c>
      <c r="G140" s="6" t="s">
        <v>559</v>
      </c>
      <c r="H140" s="6" t="s">
        <v>92</v>
      </c>
      <c r="I140" s="7">
        <v>11734</v>
      </c>
      <c r="J140" s="7">
        <v>3849</v>
      </c>
      <c r="K140" s="7">
        <v>0</v>
      </c>
      <c r="L140" s="7">
        <v>451.64</v>
      </c>
      <c r="M140" s="8">
        <v>1.1999999999999999E-3</v>
      </c>
      <c r="N140" s="8">
        <v>1.4E-3</v>
      </c>
      <c r="O140" s="8">
        <v>2.0000000000000001E-4</v>
      </c>
    </row>
    <row r="141" spans="2:15">
      <c r="B141" s="6" t="s">
        <v>681</v>
      </c>
      <c r="C141" s="17">
        <v>280016</v>
      </c>
      <c r="D141" s="6" t="s">
        <v>120</v>
      </c>
      <c r="E141" s="6"/>
      <c r="F141" s="18">
        <v>520037649</v>
      </c>
      <c r="G141" s="6" t="s">
        <v>619</v>
      </c>
      <c r="H141" s="6" t="s">
        <v>92</v>
      </c>
      <c r="I141" s="7">
        <v>1073</v>
      </c>
      <c r="J141" s="7">
        <v>10670</v>
      </c>
      <c r="K141" s="7">
        <v>0</v>
      </c>
      <c r="L141" s="7">
        <v>114.49</v>
      </c>
      <c r="M141" s="8">
        <v>2.0000000000000001E-4</v>
      </c>
      <c r="N141" s="8">
        <v>2.9999999999999997E-4</v>
      </c>
      <c r="O141" s="8">
        <v>1E-4</v>
      </c>
    </row>
    <row r="142" spans="2:15">
      <c r="B142" s="6" t="s">
        <v>682</v>
      </c>
      <c r="C142" s="17">
        <v>384016</v>
      </c>
      <c r="D142" s="6" t="s">
        <v>120</v>
      </c>
      <c r="E142" s="6"/>
      <c r="F142" s="18">
        <v>520038530</v>
      </c>
      <c r="G142" s="6" t="s">
        <v>345</v>
      </c>
      <c r="H142" s="6" t="s">
        <v>92</v>
      </c>
      <c r="I142" s="7">
        <v>14200</v>
      </c>
      <c r="J142" s="7">
        <v>1224</v>
      </c>
      <c r="K142" s="7">
        <v>0</v>
      </c>
      <c r="L142" s="7">
        <v>173.81</v>
      </c>
      <c r="M142" s="8">
        <v>4.0000000000000002E-4</v>
      </c>
      <c r="N142" s="8">
        <v>5.0000000000000001E-4</v>
      </c>
      <c r="O142" s="8">
        <v>1E-4</v>
      </c>
    </row>
    <row r="143" spans="2:15">
      <c r="B143" s="6" t="s">
        <v>683</v>
      </c>
      <c r="C143" s="17">
        <v>644013</v>
      </c>
      <c r="D143" s="6" t="s">
        <v>120</v>
      </c>
      <c r="E143" s="6"/>
      <c r="F143" s="18">
        <v>520039843</v>
      </c>
      <c r="G143" s="6" t="s">
        <v>215</v>
      </c>
      <c r="H143" s="6" t="s">
        <v>92</v>
      </c>
      <c r="I143" s="7">
        <v>22226</v>
      </c>
      <c r="J143" s="7">
        <v>2272</v>
      </c>
      <c r="K143" s="7">
        <v>0</v>
      </c>
      <c r="L143" s="7">
        <v>504.97</v>
      </c>
      <c r="M143" s="8">
        <v>8.9999999999999998E-4</v>
      </c>
      <c r="N143" s="8">
        <v>1.5E-3</v>
      </c>
      <c r="O143" s="8">
        <v>2.9999999999999997E-4</v>
      </c>
    </row>
    <row r="144" spans="2:15">
      <c r="B144" s="6" t="s">
        <v>684</v>
      </c>
      <c r="C144" s="17">
        <v>625012</v>
      </c>
      <c r="D144" s="6" t="s">
        <v>120</v>
      </c>
      <c r="E144" s="6"/>
      <c r="F144" s="18">
        <v>520040205</v>
      </c>
      <c r="G144" s="6" t="s">
        <v>254</v>
      </c>
      <c r="H144" s="6" t="s">
        <v>92</v>
      </c>
      <c r="I144" s="7">
        <v>8709.7999999999993</v>
      </c>
      <c r="J144" s="7">
        <v>4412</v>
      </c>
      <c r="K144" s="7">
        <v>0</v>
      </c>
      <c r="L144" s="7">
        <v>384.28</v>
      </c>
      <c r="M144" s="8">
        <v>8.0000000000000004E-4</v>
      </c>
      <c r="N144" s="8">
        <v>1.1999999999999999E-3</v>
      </c>
      <c r="O144" s="8">
        <v>2.0000000000000001E-4</v>
      </c>
    </row>
    <row r="145" spans="2:15">
      <c r="B145" s="6" t="s">
        <v>685</v>
      </c>
      <c r="C145" s="17">
        <v>1104496</v>
      </c>
      <c r="D145" s="6" t="s">
        <v>120</v>
      </c>
      <c r="E145" s="6"/>
      <c r="F145" s="18">
        <v>512499344</v>
      </c>
      <c r="G145" s="6" t="s">
        <v>266</v>
      </c>
      <c r="H145" s="6" t="s">
        <v>92</v>
      </c>
      <c r="I145" s="7">
        <v>176448</v>
      </c>
      <c r="J145" s="7">
        <v>137.69999999999999</v>
      </c>
      <c r="K145" s="7">
        <v>0</v>
      </c>
      <c r="L145" s="7">
        <v>242.97</v>
      </c>
      <c r="M145" s="8">
        <v>2.3999999999999998E-3</v>
      </c>
      <c r="N145" s="8">
        <v>6.9999999999999999E-4</v>
      </c>
      <c r="O145" s="8">
        <v>1E-4</v>
      </c>
    </row>
    <row r="146" spans="2:15">
      <c r="B146" s="6" t="s">
        <v>686</v>
      </c>
      <c r="C146" s="17">
        <v>639013</v>
      </c>
      <c r="D146" s="6" t="s">
        <v>120</v>
      </c>
      <c r="E146" s="6"/>
      <c r="F146" s="18">
        <v>520023896</v>
      </c>
      <c r="G146" s="6" t="s">
        <v>266</v>
      </c>
      <c r="H146" s="6" t="s">
        <v>92</v>
      </c>
      <c r="I146" s="7">
        <v>56801.14</v>
      </c>
      <c r="J146" s="7">
        <v>1004</v>
      </c>
      <c r="K146" s="7">
        <v>0</v>
      </c>
      <c r="L146" s="7">
        <v>570.28</v>
      </c>
      <c r="M146" s="8">
        <v>4.0000000000000002E-4</v>
      </c>
      <c r="N146" s="8">
        <v>1.6999999999999999E-3</v>
      </c>
      <c r="O146" s="8">
        <v>2.9999999999999997E-4</v>
      </c>
    </row>
    <row r="147" spans="2:15">
      <c r="B147" s="6" t="s">
        <v>687</v>
      </c>
      <c r="C147" s="17">
        <v>565010</v>
      </c>
      <c r="D147" s="6" t="s">
        <v>120</v>
      </c>
      <c r="E147" s="6"/>
      <c r="F147" s="18">
        <v>520032681</v>
      </c>
      <c r="G147" s="6" t="s">
        <v>296</v>
      </c>
      <c r="H147" s="6" t="s">
        <v>92</v>
      </c>
      <c r="I147" s="7">
        <v>294</v>
      </c>
      <c r="J147" s="7">
        <v>131900</v>
      </c>
      <c r="K147" s="7">
        <v>0</v>
      </c>
      <c r="L147" s="7">
        <v>387.79</v>
      </c>
      <c r="M147" s="8">
        <v>1E-4</v>
      </c>
      <c r="N147" s="8">
        <v>1.1999999999999999E-3</v>
      </c>
      <c r="O147" s="8">
        <v>2.0000000000000001E-4</v>
      </c>
    </row>
    <row r="148" spans="2:15">
      <c r="B148" s="6" t="s">
        <v>688</v>
      </c>
      <c r="C148" s="17">
        <v>1129493</v>
      </c>
      <c r="D148" s="6" t="s">
        <v>120</v>
      </c>
      <c r="E148" s="6"/>
      <c r="F148" s="18">
        <v>1609</v>
      </c>
      <c r="G148" s="6" t="s">
        <v>296</v>
      </c>
      <c r="H148" s="6" t="s">
        <v>92</v>
      </c>
      <c r="I148" s="7">
        <v>32900</v>
      </c>
      <c r="J148" s="7">
        <v>1066</v>
      </c>
      <c r="K148" s="7">
        <v>0</v>
      </c>
      <c r="L148" s="7">
        <v>350.71</v>
      </c>
      <c r="M148" s="8">
        <v>1.6000000000000001E-3</v>
      </c>
      <c r="N148" s="8">
        <v>1.1000000000000001E-3</v>
      </c>
      <c r="O148" s="8">
        <v>2.0000000000000001E-4</v>
      </c>
    </row>
    <row r="149" spans="2:15">
      <c r="B149" s="6" t="s">
        <v>689</v>
      </c>
      <c r="C149" s="17">
        <v>810010</v>
      </c>
      <c r="D149" s="6" t="s">
        <v>120</v>
      </c>
      <c r="E149" s="6"/>
      <c r="F149" s="18">
        <v>520032970</v>
      </c>
      <c r="G149" s="6" t="s">
        <v>296</v>
      </c>
      <c r="H149" s="6" t="s">
        <v>92</v>
      </c>
      <c r="I149" s="7">
        <v>4512</v>
      </c>
      <c r="J149" s="7">
        <v>7000</v>
      </c>
      <c r="K149" s="7">
        <v>0</v>
      </c>
      <c r="L149" s="7">
        <v>315.83999999999997</v>
      </c>
      <c r="M149" s="8">
        <v>6.9999999999999999E-4</v>
      </c>
      <c r="N149" s="8">
        <v>1E-3</v>
      </c>
      <c r="O149" s="8">
        <v>2.0000000000000001E-4</v>
      </c>
    </row>
    <row r="150" spans="2:15">
      <c r="B150" s="6" t="s">
        <v>690</v>
      </c>
      <c r="C150" s="17">
        <v>1092345</v>
      </c>
      <c r="D150" s="6" t="s">
        <v>120</v>
      </c>
      <c r="E150" s="6"/>
      <c r="F150" s="18">
        <v>511396046</v>
      </c>
      <c r="G150" s="6" t="s">
        <v>197</v>
      </c>
      <c r="H150" s="6" t="s">
        <v>92</v>
      </c>
      <c r="I150" s="7">
        <v>34232</v>
      </c>
      <c r="J150" s="7">
        <v>1233</v>
      </c>
      <c r="K150" s="7">
        <v>0</v>
      </c>
      <c r="L150" s="7">
        <v>422.08</v>
      </c>
      <c r="M150" s="8">
        <v>1.6999999999999999E-3</v>
      </c>
      <c r="N150" s="8">
        <v>1.2999999999999999E-3</v>
      </c>
      <c r="O150" s="8">
        <v>2.0000000000000001E-4</v>
      </c>
    </row>
    <row r="151" spans="2:15">
      <c r="B151" s="6" t="s">
        <v>691</v>
      </c>
      <c r="C151" s="17">
        <v>1080597</v>
      </c>
      <c r="D151" s="6" t="s">
        <v>120</v>
      </c>
      <c r="E151" s="6"/>
      <c r="F151" s="18">
        <v>520041674</v>
      </c>
      <c r="G151" s="6" t="s">
        <v>197</v>
      </c>
      <c r="H151" s="6" t="s">
        <v>92</v>
      </c>
      <c r="I151" s="7">
        <v>36016</v>
      </c>
      <c r="J151" s="7">
        <v>110.9</v>
      </c>
      <c r="K151" s="7">
        <v>0</v>
      </c>
      <c r="L151" s="7">
        <v>39.94</v>
      </c>
      <c r="M151" s="8">
        <v>8.9999999999999998E-4</v>
      </c>
      <c r="N151" s="8">
        <v>1E-4</v>
      </c>
      <c r="O151" s="8">
        <v>0</v>
      </c>
    </row>
    <row r="152" spans="2:15">
      <c r="B152" s="6" t="s">
        <v>692</v>
      </c>
      <c r="C152" s="17">
        <v>756015</v>
      </c>
      <c r="D152" s="6" t="s">
        <v>120</v>
      </c>
      <c r="E152" s="6"/>
      <c r="F152" s="18">
        <v>520029315</v>
      </c>
      <c r="G152" s="6" t="s">
        <v>203</v>
      </c>
      <c r="H152" s="6" t="s">
        <v>92</v>
      </c>
      <c r="I152" s="7">
        <v>0.6</v>
      </c>
      <c r="J152" s="7">
        <v>300.60000000000002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</row>
    <row r="153" spans="2:15">
      <c r="B153" s="6" t="s">
        <v>693</v>
      </c>
      <c r="C153" s="17">
        <v>338012</v>
      </c>
      <c r="D153" s="6" t="s">
        <v>120</v>
      </c>
      <c r="E153" s="6"/>
      <c r="F153" s="18">
        <v>520037805</v>
      </c>
      <c r="G153" s="6" t="s">
        <v>364</v>
      </c>
      <c r="H153" s="6" t="s">
        <v>92</v>
      </c>
      <c r="I153" s="7">
        <v>20000</v>
      </c>
      <c r="J153" s="7">
        <v>1813</v>
      </c>
      <c r="K153" s="7">
        <v>0</v>
      </c>
      <c r="L153" s="7">
        <v>362.6</v>
      </c>
      <c r="M153" s="8">
        <v>1.4E-3</v>
      </c>
      <c r="N153" s="8">
        <v>1.1000000000000001E-3</v>
      </c>
      <c r="O153" s="8">
        <v>2.0000000000000001E-4</v>
      </c>
    </row>
    <row r="154" spans="2:15">
      <c r="B154" s="6" t="s">
        <v>694</v>
      </c>
      <c r="C154" s="17">
        <v>1097344</v>
      </c>
      <c r="D154" s="6" t="s">
        <v>120</v>
      </c>
      <c r="E154" s="6"/>
      <c r="F154" s="18">
        <v>512758350</v>
      </c>
      <c r="G154" s="6" t="s">
        <v>520</v>
      </c>
      <c r="H154" s="6" t="s">
        <v>92</v>
      </c>
      <c r="I154" s="7">
        <v>15000</v>
      </c>
      <c r="J154" s="7">
        <v>701.4</v>
      </c>
      <c r="K154" s="7">
        <v>0</v>
      </c>
      <c r="L154" s="7">
        <v>105.21</v>
      </c>
      <c r="M154" s="8">
        <v>1.8E-3</v>
      </c>
      <c r="N154" s="8">
        <v>2.9999999999999997E-4</v>
      </c>
      <c r="O154" s="8">
        <v>1E-4</v>
      </c>
    </row>
    <row r="155" spans="2:15">
      <c r="B155" s="6" t="s">
        <v>695</v>
      </c>
      <c r="C155" s="17">
        <v>1129451</v>
      </c>
      <c r="D155" s="6" t="s">
        <v>120</v>
      </c>
      <c r="E155" s="6"/>
      <c r="F155" s="18">
        <v>1522277</v>
      </c>
      <c r="G155" s="6" t="s">
        <v>520</v>
      </c>
      <c r="H155" s="6" t="s">
        <v>92</v>
      </c>
      <c r="I155" s="7">
        <v>210700</v>
      </c>
      <c r="J155" s="7">
        <v>197.4</v>
      </c>
      <c r="K155" s="7">
        <v>0</v>
      </c>
      <c r="L155" s="7">
        <v>415.92</v>
      </c>
      <c r="M155" s="8">
        <v>2.8E-3</v>
      </c>
      <c r="N155" s="8">
        <v>1.2999999999999999E-3</v>
      </c>
      <c r="O155" s="8">
        <v>2.0000000000000001E-4</v>
      </c>
    </row>
    <row r="156" spans="2:15">
      <c r="B156" s="6" t="s">
        <v>696</v>
      </c>
      <c r="C156" s="17">
        <v>1095264</v>
      </c>
      <c r="D156" s="6" t="s">
        <v>120</v>
      </c>
      <c r="E156" s="6"/>
      <c r="F156" s="18">
        <v>511235434</v>
      </c>
      <c r="G156" s="6" t="s">
        <v>315</v>
      </c>
      <c r="H156" s="6" t="s">
        <v>92</v>
      </c>
      <c r="I156" s="7">
        <v>12658</v>
      </c>
      <c r="J156" s="7">
        <v>2711</v>
      </c>
      <c r="K156" s="7">
        <v>0</v>
      </c>
      <c r="L156" s="7">
        <v>343.16</v>
      </c>
      <c r="M156" s="8">
        <v>2.9999999999999997E-4</v>
      </c>
      <c r="N156" s="8">
        <v>1E-3</v>
      </c>
      <c r="O156" s="8">
        <v>2.0000000000000001E-4</v>
      </c>
    </row>
    <row r="157" spans="2:15">
      <c r="B157" s="6" t="s">
        <v>697</v>
      </c>
      <c r="C157" s="17">
        <v>1100718</v>
      </c>
      <c r="D157" s="6" t="s">
        <v>120</v>
      </c>
      <c r="E157" s="6"/>
      <c r="F157" s="18">
        <v>513890764</v>
      </c>
      <c r="G157" s="6" t="s">
        <v>577</v>
      </c>
      <c r="H157" s="6" t="s">
        <v>92</v>
      </c>
      <c r="I157" s="7">
        <v>39942</v>
      </c>
      <c r="J157" s="7">
        <v>1814</v>
      </c>
      <c r="K157" s="7">
        <v>0</v>
      </c>
      <c r="L157" s="7">
        <v>724.55</v>
      </c>
      <c r="M157" s="8">
        <v>2.3999999999999998E-3</v>
      </c>
      <c r="N157" s="8">
        <v>2.2000000000000001E-3</v>
      </c>
      <c r="O157" s="8">
        <v>4.0000000000000002E-4</v>
      </c>
    </row>
    <row r="158" spans="2:15">
      <c r="B158" s="6" t="s">
        <v>698</v>
      </c>
      <c r="C158" s="17">
        <v>749077</v>
      </c>
      <c r="D158" s="6" t="s">
        <v>120</v>
      </c>
      <c r="E158" s="6"/>
      <c r="F158" s="18">
        <v>520028036</v>
      </c>
      <c r="G158" s="6" t="s">
        <v>579</v>
      </c>
      <c r="H158" s="6" t="s">
        <v>92</v>
      </c>
      <c r="I158" s="7">
        <v>4300</v>
      </c>
      <c r="J158" s="7">
        <v>1519</v>
      </c>
      <c r="K158" s="7">
        <v>0</v>
      </c>
      <c r="L158" s="7">
        <v>65.319999999999993</v>
      </c>
      <c r="M158" s="8">
        <v>1E-4</v>
      </c>
      <c r="N158" s="8">
        <v>2.0000000000000001E-4</v>
      </c>
      <c r="O158" s="8">
        <v>0</v>
      </c>
    </row>
    <row r="159" spans="2:15">
      <c r="B159" s="6" t="s">
        <v>699</v>
      </c>
      <c r="C159" s="17">
        <v>477018</v>
      </c>
      <c r="D159" s="6" t="s">
        <v>120</v>
      </c>
      <c r="E159" s="6"/>
      <c r="F159" s="18">
        <v>520039710</v>
      </c>
      <c r="G159" s="6" t="s">
        <v>652</v>
      </c>
      <c r="H159" s="6" t="s">
        <v>92</v>
      </c>
      <c r="I159" s="7">
        <v>25000</v>
      </c>
      <c r="J159" s="7">
        <v>1699</v>
      </c>
      <c r="K159" s="7">
        <v>0</v>
      </c>
      <c r="L159" s="7">
        <v>424.75</v>
      </c>
      <c r="M159" s="8">
        <v>2.2000000000000001E-3</v>
      </c>
      <c r="N159" s="8">
        <v>1.2999999999999999E-3</v>
      </c>
      <c r="O159" s="8">
        <v>2.0000000000000001E-4</v>
      </c>
    </row>
    <row r="160" spans="2:15">
      <c r="B160" s="6" t="s">
        <v>700</v>
      </c>
      <c r="C160" s="17">
        <v>1082635</v>
      </c>
      <c r="D160" s="6" t="s">
        <v>120</v>
      </c>
      <c r="E160" s="6"/>
      <c r="F160" s="18">
        <v>520039868</v>
      </c>
      <c r="G160" s="6" t="s">
        <v>583</v>
      </c>
      <c r="H160" s="6" t="s">
        <v>92</v>
      </c>
      <c r="I160" s="7">
        <v>15000</v>
      </c>
      <c r="J160" s="7">
        <v>3156</v>
      </c>
      <c r="K160" s="7">
        <v>0</v>
      </c>
      <c r="L160" s="7">
        <v>473.4</v>
      </c>
      <c r="M160" s="8">
        <v>1.4E-3</v>
      </c>
      <c r="N160" s="8">
        <v>1.4E-3</v>
      </c>
      <c r="O160" s="8">
        <v>2.0000000000000001E-4</v>
      </c>
    </row>
    <row r="161" spans="2:15">
      <c r="B161" s="13" t="s">
        <v>701</v>
      </c>
      <c r="C161" s="14"/>
      <c r="D161" s="13"/>
      <c r="E161" s="13"/>
      <c r="F161" s="13"/>
      <c r="G161" s="13"/>
      <c r="H161" s="13"/>
      <c r="I161" s="15">
        <v>0</v>
      </c>
      <c r="L161" s="15">
        <v>0</v>
      </c>
      <c r="N161" s="16">
        <v>0</v>
      </c>
      <c r="O161" s="16">
        <v>0</v>
      </c>
    </row>
    <row r="162" spans="2:15">
      <c r="B162" s="13" t="s">
        <v>702</v>
      </c>
      <c r="C162" s="14"/>
      <c r="D162" s="13"/>
      <c r="E162" s="13"/>
      <c r="F162" s="13"/>
      <c r="G162" s="13"/>
      <c r="H162" s="13"/>
      <c r="I162" s="15">
        <v>0</v>
      </c>
      <c r="L162" s="15">
        <v>0</v>
      </c>
      <c r="N162" s="16">
        <v>0</v>
      </c>
      <c r="O162" s="16">
        <v>0</v>
      </c>
    </row>
    <row r="163" spans="2:15">
      <c r="B163" s="3" t="s">
        <v>703</v>
      </c>
      <c r="C163" s="12"/>
      <c r="D163" s="3"/>
      <c r="E163" s="3"/>
      <c r="F163" s="3"/>
      <c r="G163" s="3"/>
      <c r="H163" s="3"/>
      <c r="I163" s="9">
        <v>3506496.04</v>
      </c>
      <c r="L163" s="9">
        <v>82149.33</v>
      </c>
      <c r="N163" s="10">
        <v>0.24759999999999999</v>
      </c>
      <c r="O163" s="10">
        <v>4.1599999999999998E-2</v>
      </c>
    </row>
    <row r="164" spans="2:15">
      <c r="B164" s="13" t="s">
        <v>704</v>
      </c>
      <c r="C164" s="14"/>
      <c r="D164" s="13"/>
      <c r="E164" s="13"/>
      <c r="F164" s="13"/>
      <c r="G164" s="13"/>
      <c r="H164" s="13"/>
      <c r="I164" s="15">
        <v>22039</v>
      </c>
      <c r="L164" s="15">
        <v>3883.37</v>
      </c>
      <c r="N164" s="16">
        <v>1.17E-2</v>
      </c>
      <c r="O164" s="16">
        <v>2E-3</v>
      </c>
    </row>
    <row r="165" spans="2:15">
      <c r="B165" s="6" t="s">
        <v>705</v>
      </c>
      <c r="C165" s="17" t="s">
        <v>706</v>
      </c>
      <c r="D165" s="6" t="s">
        <v>146</v>
      </c>
      <c r="E165" s="6" t="s">
        <v>396</v>
      </c>
      <c r="F165" s="6"/>
      <c r="G165" s="6" t="s">
        <v>707</v>
      </c>
      <c r="H165" s="6" t="s">
        <v>43</v>
      </c>
      <c r="I165" s="7">
        <v>1450</v>
      </c>
      <c r="J165" s="7">
        <v>0.31</v>
      </c>
      <c r="K165" s="7">
        <v>0</v>
      </c>
      <c r="L165" s="7">
        <v>0.02</v>
      </c>
      <c r="M165" s="8">
        <v>5.0000000000000001E-4</v>
      </c>
      <c r="N165" s="8">
        <v>0</v>
      </c>
      <c r="O165" s="8">
        <v>0</v>
      </c>
    </row>
    <row r="166" spans="2:15">
      <c r="B166" s="6" t="s">
        <v>708</v>
      </c>
      <c r="C166" s="17" t="s">
        <v>709</v>
      </c>
      <c r="D166" s="6" t="s">
        <v>710</v>
      </c>
      <c r="E166" s="6" t="s">
        <v>396</v>
      </c>
      <c r="F166" s="6"/>
      <c r="G166" s="6" t="s">
        <v>499</v>
      </c>
      <c r="H166" s="6" t="s">
        <v>43</v>
      </c>
      <c r="I166" s="7">
        <v>3896</v>
      </c>
      <c r="J166" s="7">
        <v>9863</v>
      </c>
      <c r="K166" s="7">
        <v>0</v>
      </c>
      <c r="L166" s="7">
        <v>1402.17</v>
      </c>
      <c r="M166" s="8">
        <v>0</v>
      </c>
      <c r="N166" s="8">
        <v>4.1999999999999997E-3</v>
      </c>
      <c r="O166" s="8">
        <v>6.9999999999999999E-4</v>
      </c>
    </row>
    <row r="167" spans="2:15">
      <c r="B167" s="6" t="s">
        <v>711</v>
      </c>
      <c r="C167" s="17" t="s">
        <v>712</v>
      </c>
      <c r="D167" s="6" t="s">
        <v>710</v>
      </c>
      <c r="E167" s="6" t="s">
        <v>396</v>
      </c>
      <c r="F167" s="6"/>
      <c r="G167" s="6" t="s">
        <v>713</v>
      </c>
      <c r="H167" s="6" t="s">
        <v>43</v>
      </c>
      <c r="I167" s="7">
        <v>8060</v>
      </c>
      <c r="J167" s="7">
        <v>3060</v>
      </c>
      <c r="K167" s="7">
        <v>5.29</v>
      </c>
      <c r="L167" s="7">
        <v>905.27</v>
      </c>
      <c r="M167" s="8">
        <v>2.9999999999999997E-4</v>
      </c>
      <c r="N167" s="8">
        <v>2.7000000000000001E-3</v>
      </c>
      <c r="O167" s="8">
        <v>5.0000000000000001E-4</v>
      </c>
    </row>
    <row r="168" spans="2:15">
      <c r="B168" s="6" t="s">
        <v>714</v>
      </c>
      <c r="C168" s="17" t="s">
        <v>715</v>
      </c>
      <c r="D168" s="6" t="s">
        <v>710</v>
      </c>
      <c r="E168" s="6" t="s">
        <v>396</v>
      </c>
      <c r="F168" s="6"/>
      <c r="G168" s="6" t="s">
        <v>713</v>
      </c>
      <c r="H168" s="6" t="s">
        <v>43</v>
      </c>
      <c r="I168" s="7">
        <v>5013</v>
      </c>
      <c r="J168" s="7">
        <v>2524</v>
      </c>
      <c r="K168" s="7">
        <v>0</v>
      </c>
      <c r="L168" s="7">
        <v>461.7</v>
      </c>
      <c r="M168" s="8">
        <v>1E-4</v>
      </c>
      <c r="N168" s="8">
        <v>1.4E-3</v>
      </c>
      <c r="O168" s="8">
        <v>2.0000000000000001E-4</v>
      </c>
    </row>
    <row r="169" spans="2:15">
      <c r="B169" s="6" t="s">
        <v>716</v>
      </c>
      <c r="C169" s="17" t="s">
        <v>717</v>
      </c>
      <c r="D169" s="6" t="s">
        <v>710</v>
      </c>
      <c r="E169" s="6" t="s">
        <v>396</v>
      </c>
      <c r="F169" s="6"/>
      <c r="G169" s="6" t="s">
        <v>718</v>
      </c>
      <c r="H169" s="6" t="s">
        <v>43</v>
      </c>
      <c r="I169" s="7">
        <v>3620</v>
      </c>
      <c r="J169" s="7">
        <v>8435</v>
      </c>
      <c r="K169" s="7">
        <v>0</v>
      </c>
      <c r="L169" s="7">
        <v>1114.21</v>
      </c>
      <c r="M169" s="8">
        <v>1E-4</v>
      </c>
      <c r="N169" s="8">
        <v>3.3999999999999998E-3</v>
      </c>
      <c r="O169" s="8">
        <v>5.9999999999999995E-4</v>
      </c>
    </row>
    <row r="170" spans="2:15">
      <c r="B170" s="13" t="s">
        <v>719</v>
      </c>
      <c r="C170" s="14"/>
      <c r="D170" s="13"/>
      <c r="E170" s="13"/>
      <c r="F170" s="13"/>
      <c r="G170" s="13"/>
      <c r="H170" s="13"/>
      <c r="I170" s="15">
        <v>3484457.04</v>
      </c>
      <c r="L170" s="15">
        <v>78265.960000000006</v>
      </c>
      <c r="N170" s="16">
        <v>0.2359</v>
      </c>
      <c r="O170" s="16">
        <v>3.9699999999999999E-2</v>
      </c>
    </row>
    <row r="171" spans="2:15">
      <c r="B171" s="6" t="s">
        <v>720</v>
      </c>
      <c r="C171" s="17" t="s">
        <v>721</v>
      </c>
      <c r="D171" s="6" t="s">
        <v>146</v>
      </c>
      <c r="E171" s="6" t="s">
        <v>396</v>
      </c>
      <c r="F171" s="6"/>
      <c r="G171" s="6" t="s">
        <v>246</v>
      </c>
      <c r="H171" s="6" t="s">
        <v>48</v>
      </c>
      <c r="I171" s="7">
        <v>1857</v>
      </c>
      <c r="J171" s="7">
        <v>8592</v>
      </c>
      <c r="K171" s="7">
        <v>0</v>
      </c>
      <c r="L171" s="7">
        <v>674.24</v>
      </c>
      <c r="M171" s="8">
        <v>0</v>
      </c>
      <c r="N171" s="8">
        <v>2E-3</v>
      </c>
      <c r="O171" s="8">
        <v>2.9999999999999997E-4</v>
      </c>
    </row>
    <row r="172" spans="2:15">
      <c r="B172" s="6" t="s">
        <v>722</v>
      </c>
      <c r="C172" s="17" t="s">
        <v>723</v>
      </c>
      <c r="D172" s="6" t="s">
        <v>152</v>
      </c>
      <c r="E172" s="6" t="s">
        <v>396</v>
      </c>
      <c r="F172" s="6"/>
      <c r="G172" s="6" t="s">
        <v>246</v>
      </c>
      <c r="H172" s="6" t="s">
        <v>43</v>
      </c>
      <c r="I172" s="7">
        <v>1600</v>
      </c>
      <c r="J172" s="7">
        <v>14313</v>
      </c>
      <c r="K172" s="7">
        <v>0</v>
      </c>
      <c r="L172" s="7">
        <v>835.65</v>
      </c>
      <c r="M172" s="8">
        <v>0</v>
      </c>
      <c r="N172" s="8">
        <v>2.5000000000000001E-3</v>
      </c>
      <c r="O172" s="8">
        <v>4.0000000000000002E-4</v>
      </c>
    </row>
    <row r="173" spans="2:15">
      <c r="B173" s="6" t="s">
        <v>724</v>
      </c>
      <c r="C173" s="17" t="s">
        <v>725</v>
      </c>
      <c r="D173" s="6" t="s">
        <v>152</v>
      </c>
      <c r="E173" s="6" t="s">
        <v>396</v>
      </c>
      <c r="F173" s="6"/>
      <c r="G173" s="6" t="s">
        <v>246</v>
      </c>
      <c r="H173" s="6" t="s">
        <v>43</v>
      </c>
      <c r="I173" s="7">
        <v>2444</v>
      </c>
      <c r="J173" s="7">
        <v>8160</v>
      </c>
      <c r="K173" s="7">
        <v>0</v>
      </c>
      <c r="L173" s="7">
        <v>727.72</v>
      </c>
      <c r="M173" s="8">
        <v>0</v>
      </c>
      <c r="N173" s="8">
        <v>2.2000000000000001E-3</v>
      </c>
      <c r="O173" s="8">
        <v>4.0000000000000002E-4</v>
      </c>
    </row>
    <row r="174" spans="2:15">
      <c r="B174" s="6" t="s">
        <v>726</v>
      </c>
      <c r="C174" s="17" t="s">
        <v>727</v>
      </c>
      <c r="D174" s="6" t="s">
        <v>442</v>
      </c>
      <c r="E174" s="6" t="s">
        <v>396</v>
      </c>
      <c r="F174" s="6"/>
      <c r="G174" s="6" t="s">
        <v>146</v>
      </c>
      <c r="H174" s="6" t="s">
        <v>45</v>
      </c>
      <c r="I174" s="7">
        <v>59549</v>
      </c>
      <c r="J174" s="7">
        <v>264</v>
      </c>
      <c r="K174" s="7">
        <v>8.81</v>
      </c>
      <c r="L174" s="7">
        <v>759.49</v>
      </c>
      <c r="M174" s="8">
        <v>0</v>
      </c>
      <c r="N174" s="8">
        <v>2.3E-3</v>
      </c>
      <c r="O174" s="8">
        <v>4.0000000000000002E-4</v>
      </c>
    </row>
    <row r="175" spans="2:15">
      <c r="B175" s="6" t="s">
        <v>728</v>
      </c>
      <c r="C175" s="17" t="s">
        <v>729</v>
      </c>
      <c r="D175" s="6" t="s">
        <v>710</v>
      </c>
      <c r="E175" s="6" t="s">
        <v>396</v>
      </c>
      <c r="F175" s="6"/>
      <c r="G175" s="6" t="s">
        <v>146</v>
      </c>
      <c r="H175" s="6" t="s">
        <v>43</v>
      </c>
      <c r="I175" s="7">
        <v>2976</v>
      </c>
      <c r="J175" s="7">
        <v>3893</v>
      </c>
      <c r="K175" s="7">
        <v>0</v>
      </c>
      <c r="L175" s="7">
        <v>422.76</v>
      </c>
      <c r="M175" s="8">
        <v>0</v>
      </c>
      <c r="N175" s="8">
        <v>1.2999999999999999E-3</v>
      </c>
      <c r="O175" s="8">
        <v>2.0000000000000001E-4</v>
      </c>
    </row>
    <row r="176" spans="2:15">
      <c r="B176" s="6" t="s">
        <v>730</v>
      </c>
      <c r="C176" s="17" t="s">
        <v>731</v>
      </c>
      <c r="D176" s="6" t="s">
        <v>710</v>
      </c>
      <c r="E176" s="6" t="s">
        <v>396</v>
      </c>
      <c r="F176" s="6"/>
      <c r="G176" s="6" t="s">
        <v>146</v>
      </c>
      <c r="H176" s="6" t="s">
        <v>43</v>
      </c>
      <c r="I176" s="7">
        <v>8769</v>
      </c>
      <c r="J176" s="7">
        <v>1200</v>
      </c>
      <c r="K176" s="7">
        <v>0</v>
      </c>
      <c r="L176" s="7">
        <v>383.98</v>
      </c>
      <c r="M176" s="8">
        <v>1.1000000000000001E-3</v>
      </c>
      <c r="N176" s="8">
        <v>1.1999999999999999E-3</v>
      </c>
      <c r="O176" s="8">
        <v>2.0000000000000001E-4</v>
      </c>
    </row>
    <row r="177" spans="2:15">
      <c r="B177" s="6" t="s">
        <v>732</v>
      </c>
      <c r="C177" s="17" t="s">
        <v>733</v>
      </c>
      <c r="D177" s="6" t="s">
        <v>425</v>
      </c>
      <c r="E177" s="6" t="s">
        <v>396</v>
      </c>
      <c r="F177" s="6"/>
      <c r="G177" s="6" t="s">
        <v>475</v>
      </c>
      <c r="H177" s="6" t="s">
        <v>44</v>
      </c>
      <c r="I177" s="7">
        <v>5600</v>
      </c>
      <c r="J177" s="7">
        <v>279000</v>
      </c>
      <c r="K177" s="7">
        <v>0</v>
      </c>
      <c r="L177" s="7">
        <v>517.26</v>
      </c>
      <c r="M177" s="8">
        <v>0</v>
      </c>
      <c r="N177" s="8">
        <v>1.6000000000000001E-3</v>
      </c>
      <c r="O177" s="8">
        <v>2.9999999999999997E-4</v>
      </c>
    </row>
    <row r="178" spans="2:15">
      <c r="B178" s="6" t="s">
        <v>734</v>
      </c>
      <c r="C178" s="17" t="s">
        <v>735</v>
      </c>
      <c r="D178" s="6" t="s">
        <v>710</v>
      </c>
      <c r="E178" s="6" t="s">
        <v>396</v>
      </c>
      <c r="F178" s="6"/>
      <c r="G178" s="6" t="s">
        <v>475</v>
      </c>
      <c r="H178" s="6" t="s">
        <v>43</v>
      </c>
      <c r="I178" s="7">
        <v>3625</v>
      </c>
      <c r="J178" s="7">
        <v>6172</v>
      </c>
      <c r="K178" s="7">
        <v>0</v>
      </c>
      <c r="L178" s="7">
        <v>816.41</v>
      </c>
      <c r="M178" s="8">
        <v>1E-4</v>
      </c>
      <c r="N178" s="8">
        <v>2.5000000000000001E-3</v>
      </c>
      <c r="O178" s="8">
        <v>4.0000000000000002E-4</v>
      </c>
    </row>
    <row r="179" spans="2:15">
      <c r="B179" s="6" t="s">
        <v>736</v>
      </c>
      <c r="C179" s="17" t="s">
        <v>737</v>
      </c>
      <c r="D179" s="6" t="s">
        <v>152</v>
      </c>
      <c r="E179" s="6" t="s">
        <v>396</v>
      </c>
      <c r="F179" s="6"/>
      <c r="G179" s="6" t="s">
        <v>146</v>
      </c>
      <c r="H179" s="6" t="s">
        <v>43</v>
      </c>
      <c r="I179" s="7">
        <v>17525</v>
      </c>
      <c r="J179" s="7">
        <v>1128</v>
      </c>
      <c r="K179" s="7">
        <v>0</v>
      </c>
      <c r="L179" s="7">
        <v>721.34</v>
      </c>
      <c r="M179" s="8">
        <v>0</v>
      </c>
      <c r="N179" s="8">
        <v>2.2000000000000001E-3</v>
      </c>
      <c r="O179" s="8">
        <v>4.0000000000000002E-4</v>
      </c>
    </row>
    <row r="180" spans="2:15">
      <c r="B180" s="6" t="s">
        <v>738</v>
      </c>
      <c r="C180" s="17" t="s">
        <v>739</v>
      </c>
      <c r="D180" s="6" t="s">
        <v>152</v>
      </c>
      <c r="E180" s="6" t="s">
        <v>396</v>
      </c>
      <c r="F180" s="6"/>
      <c r="G180" s="6" t="s">
        <v>296</v>
      </c>
      <c r="H180" s="6" t="s">
        <v>43</v>
      </c>
      <c r="I180" s="7">
        <v>18000</v>
      </c>
      <c r="J180" s="7">
        <v>4567</v>
      </c>
      <c r="K180" s="7">
        <v>0</v>
      </c>
      <c r="L180" s="7">
        <v>2999.7</v>
      </c>
      <c r="M180" s="8">
        <v>0</v>
      </c>
      <c r="N180" s="8">
        <v>8.9999999999999993E-3</v>
      </c>
      <c r="O180" s="8">
        <v>1.5E-3</v>
      </c>
    </row>
    <row r="181" spans="2:15">
      <c r="B181" s="6" t="s">
        <v>740</v>
      </c>
      <c r="C181" s="17" t="s">
        <v>741</v>
      </c>
      <c r="D181" s="6" t="s">
        <v>146</v>
      </c>
      <c r="E181" s="6" t="s">
        <v>396</v>
      </c>
      <c r="F181" s="6"/>
      <c r="G181" s="6" t="s">
        <v>296</v>
      </c>
      <c r="H181" s="6" t="s">
        <v>45</v>
      </c>
      <c r="I181" s="7">
        <v>56500</v>
      </c>
      <c r="J181" s="7">
        <v>515</v>
      </c>
      <c r="K181" s="7">
        <v>0</v>
      </c>
      <c r="L181" s="7">
        <v>1389.41</v>
      </c>
      <c r="M181" s="8">
        <v>4.0000000000000002E-4</v>
      </c>
      <c r="N181" s="8">
        <v>4.1999999999999997E-3</v>
      </c>
      <c r="O181" s="8">
        <v>6.9999999999999999E-4</v>
      </c>
    </row>
    <row r="182" spans="2:15">
      <c r="B182" s="6" t="s">
        <v>742</v>
      </c>
      <c r="C182" s="17" t="s">
        <v>743</v>
      </c>
      <c r="D182" s="6" t="s">
        <v>710</v>
      </c>
      <c r="E182" s="6" t="s">
        <v>396</v>
      </c>
      <c r="F182" s="6"/>
      <c r="G182" s="6" t="s">
        <v>146</v>
      </c>
      <c r="H182" s="6" t="s">
        <v>43</v>
      </c>
      <c r="I182" s="7">
        <v>1047</v>
      </c>
      <c r="J182" s="7">
        <v>19358</v>
      </c>
      <c r="K182" s="7">
        <v>0</v>
      </c>
      <c r="L182" s="7">
        <v>739.57</v>
      </c>
      <c r="M182" s="8">
        <v>0</v>
      </c>
      <c r="N182" s="8">
        <v>2.2000000000000001E-3</v>
      </c>
      <c r="O182" s="8">
        <v>4.0000000000000002E-4</v>
      </c>
    </row>
    <row r="183" spans="2:15">
      <c r="B183" s="6" t="s">
        <v>744</v>
      </c>
      <c r="C183" s="17" t="s">
        <v>745</v>
      </c>
      <c r="D183" s="6" t="s">
        <v>442</v>
      </c>
      <c r="E183" s="6" t="s">
        <v>396</v>
      </c>
      <c r="F183" s="6"/>
      <c r="G183" s="6" t="s">
        <v>146</v>
      </c>
      <c r="H183" s="6" t="s">
        <v>48</v>
      </c>
      <c r="I183" s="7">
        <v>7310</v>
      </c>
      <c r="J183" s="7">
        <v>940</v>
      </c>
      <c r="K183" s="7">
        <v>0</v>
      </c>
      <c r="L183" s="7">
        <v>290.37</v>
      </c>
      <c r="M183" s="8">
        <v>1E-4</v>
      </c>
      <c r="N183" s="8">
        <v>8.9999999999999998E-4</v>
      </c>
      <c r="O183" s="8">
        <v>1E-4</v>
      </c>
    </row>
    <row r="184" spans="2:15">
      <c r="B184" s="6" t="s">
        <v>746</v>
      </c>
      <c r="C184" s="17" t="s">
        <v>747</v>
      </c>
      <c r="D184" s="6" t="s">
        <v>710</v>
      </c>
      <c r="E184" s="6" t="s">
        <v>396</v>
      </c>
      <c r="F184" s="6"/>
      <c r="G184" s="6" t="s">
        <v>146</v>
      </c>
      <c r="H184" s="6" t="s">
        <v>43</v>
      </c>
      <c r="I184" s="7">
        <v>6970</v>
      </c>
      <c r="J184" s="7">
        <v>2732</v>
      </c>
      <c r="K184" s="7">
        <v>0</v>
      </c>
      <c r="L184" s="7">
        <v>694.84</v>
      </c>
      <c r="M184" s="8">
        <v>2.0000000000000001E-4</v>
      </c>
      <c r="N184" s="8">
        <v>2.0999999999999999E-3</v>
      </c>
      <c r="O184" s="8">
        <v>4.0000000000000002E-4</v>
      </c>
    </row>
    <row r="185" spans="2:15">
      <c r="B185" s="6" t="s">
        <v>748</v>
      </c>
      <c r="C185" s="17" t="s">
        <v>749</v>
      </c>
      <c r="D185" s="6" t="s">
        <v>710</v>
      </c>
      <c r="E185" s="6" t="s">
        <v>396</v>
      </c>
      <c r="F185" s="6"/>
      <c r="G185" s="6" t="s">
        <v>146</v>
      </c>
      <c r="H185" s="6" t="s">
        <v>43</v>
      </c>
      <c r="I185" s="7">
        <v>526</v>
      </c>
      <c r="J185" s="7">
        <v>24086</v>
      </c>
      <c r="K185" s="7">
        <v>0</v>
      </c>
      <c r="L185" s="7">
        <v>462.3</v>
      </c>
      <c r="M185" s="8">
        <v>0</v>
      </c>
      <c r="N185" s="8">
        <v>1.4E-3</v>
      </c>
      <c r="O185" s="8">
        <v>2.0000000000000001E-4</v>
      </c>
    </row>
    <row r="186" spans="2:15">
      <c r="B186" s="6" t="s">
        <v>750</v>
      </c>
      <c r="C186" s="17" t="s">
        <v>751</v>
      </c>
      <c r="D186" s="6" t="s">
        <v>442</v>
      </c>
      <c r="E186" s="6" t="s">
        <v>396</v>
      </c>
      <c r="F186" s="6"/>
      <c r="G186" s="6" t="s">
        <v>146</v>
      </c>
      <c r="H186" s="6" t="s">
        <v>45</v>
      </c>
      <c r="I186" s="7">
        <v>8817</v>
      </c>
      <c r="J186" s="7">
        <v>750</v>
      </c>
      <c r="K186" s="7">
        <v>0</v>
      </c>
      <c r="L186" s="7">
        <v>315.76</v>
      </c>
      <c r="M186" s="8">
        <v>0</v>
      </c>
      <c r="N186" s="8">
        <v>1E-3</v>
      </c>
      <c r="O186" s="8">
        <v>2.0000000000000001E-4</v>
      </c>
    </row>
    <row r="187" spans="2:15">
      <c r="B187" s="6" t="s">
        <v>752</v>
      </c>
      <c r="C187" s="17" t="s">
        <v>753</v>
      </c>
      <c r="D187" s="6" t="s">
        <v>152</v>
      </c>
      <c r="E187" s="6" t="s">
        <v>396</v>
      </c>
      <c r="F187" s="6"/>
      <c r="G187" s="6" t="s">
        <v>248</v>
      </c>
      <c r="H187" s="6" t="s">
        <v>43</v>
      </c>
      <c r="I187" s="7">
        <v>7040</v>
      </c>
      <c r="J187" s="7">
        <v>909</v>
      </c>
      <c r="K187" s="7">
        <v>0</v>
      </c>
      <c r="L187" s="7">
        <v>233.51</v>
      </c>
      <c r="M187" s="8">
        <v>0</v>
      </c>
      <c r="N187" s="8">
        <v>6.9999999999999999E-4</v>
      </c>
      <c r="O187" s="8">
        <v>1E-4</v>
      </c>
    </row>
    <row r="188" spans="2:15">
      <c r="B188" s="6" t="s">
        <v>754</v>
      </c>
      <c r="C188" s="17" t="s">
        <v>755</v>
      </c>
      <c r="D188" s="6" t="s">
        <v>710</v>
      </c>
      <c r="E188" s="6" t="s">
        <v>396</v>
      </c>
      <c r="F188" s="6"/>
      <c r="G188" s="6" t="s">
        <v>511</v>
      </c>
      <c r="H188" s="6" t="s">
        <v>43</v>
      </c>
      <c r="I188" s="7">
        <v>14283</v>
      </c>
      <c r="J188" s="7">
        <v>4950</v>
      </c>
      <c r="K188" s="7">
        <v>0</v>
      </c>
      <c r="L188" s="7">
        <v>2579.87</v>
      </c>
      <c r="M188" s="8">
        <v>2.9999999999999997E-4</v>
      </c>
      <c r="N188" s="8">
        <v>7.7999999999999996E-3</v>
      </c>
      <c r="O188" s="8">
        <v>1.2999999999999999E-3</v>
      </c>
    </row>
    <row r="189" spans="2:15">
      <c r="B189" s="6" t="s">
        <v>756</v>
      </c>
      <c r="C189" s="17" t="s">
        <v>757</v>
      </c>
      <c r="D189" s="6" t="s">
        <v>152</v>
      </c>
      <c r="E189" s="6" t="s">
        <v>396</v>
      </c>
      <c r="F189" s="6"/>
      <c r="G189" s="6" t="s">
        <v>758</v>
      </c>
      <c r="H189" s="6" t="s">
        <v>43</v>
      </c>
      <c r="I189" s="7">
        <v>1195</v>
      </c>
      <c r="J189" s="7">
        <v>33465</v>
      </c>
      <c r="K189" s="7">
        <v>0</v>
      </c>
      <c r="L189" s="7">
        <v>1459.26</v>
      </c>
      <c r="M189" s="8">
        <v>0</v>
      </c>
      <c r="N189" s="8">
        <v>4.4000000000000003E-3</v>
      </c>
      <c r="O189" s="8">
        <v>6.9999999999999999E-4</v>
      </c>
    </row>
    <row r="190" spans="2:15">
      <c r="B190" s="6" t="s">
        <v>759</v>
      </c>
      <c r="C190" s="17" t="s">
        <v>760</v>
      </c>
      <c r="D190" s="6" t="s">
        <v>710</v>
      </c>
      <c r="E190" s="6" t="s">
        <v>396</v>
      </c>
      <c r="F190" s="6"/>
      <c r="G190" s="6" t="s">
        <v>758</v>
      </c>
      <c r="H190" s="6" t="s">
        <v>45</v>
      </c>
      <c r="I190" s="7">
        <v>35830</v>
      </c>
      <c r="J190" s="7">
        <v>959.6</v>
      </c>
      <c r="K190" s="7">
        <v>12.15</v>
      </c>
      <c r="L190" s="7">
        <v>1653.91</v>
      </c>
      <c r="M190" s="8">
        <v>0</v>
      </c>
      <c r="N190" s="8">
        <v>5.0000000000000001E-3</v>
      </c>
      <c r="O190" s="8">
        <v>8.0000000000000004E-4</v>
      </c>
    </row>
    <row r="191" spans="2:15">
      <c r="B191" s="6" t="s">
        <v>761</v>
      </c>
      <c r="C191" s="17" t="s">
        <v>762</v>
      </c>
      <c r="D191" s="6" t="s">
        <v>710</v>
      </c>
      <c r="E191" s="6" t="s">
        <v>396</v>
      </c>
      <c r="F191" s="6"/>
      <c r="G191" s="6" t="s">
        <v>758</v>
      </c>
      <c r="H191" s="6" t="s">
        <v>45</v>
      </c>
      <c r="I191" s="7">
        <v>2543930</v>
      </c>
      <c r="J191" s="7">
        <v>0</v>
      </c>
      <c r="K191" s="7">
        <v>0</v>
      </c>
      <c r="L191" s="7">
        <v>0</v>
      </c>
      <c r="N191" s="8">
        <v>0</v>
      </c>
      <c r="O191" s="8">
        <v>0</v>
      </c>
    </row>
    <row r="192" spans="2:15">
      <c r="B192" s="6" t="s">
        <v>763</v>
      </c>
      <c r="C192" s="17" t="s">
        <v>764</v>
      </c>
      <c r="D192" s="6" t="s">
        <v>152</v>
      </c>
      <c r="E192" s="6" t="s">
        <v>396</v>
      </c>
      <c r="F192" s="6"/>
      <c r="G192" s="6" t="s">
        <v>765</v>
      </c>
      <c r="H192" s="6" t="s">
        <v>43</v>
      </c>
      <c r="I192" s="7">
        <v>5367</v>
      </c>
      <c r="J192" s="7">
        <v>4052</v>
      </c>
      <c r="K192" s="7">
        <v>0</v>
      </c>
      <c r="L192" s="7">
        <v>793.55</v>
      </c>
      <c r="M192" s="8">
        <v>0</v>
      </c>
      <c r="N192" s="8">
        <v>2.3999999999999998E-3</v>
      </c>
      <c r="O192" s="8">
        <v>4.0000000000000002E-4</v>
      </c>
    </row>
    <row r="193" spans="2:15">
      <c r="B193" s="6" t="s">
        <v>766</v>
      </c>
      <c r="C193" s="17" t="s">
        <v>767</v>
      </c>
      <c r="D193" s="6" t="s">
        <v>425</v>
      </c>
      <c r="E193" s="6" t="s">
        <v>396</v>
      </c>
      <c r="F193" s="6"/>
      <c r="G193" s="6" t="s">
        <v>768</v>
      </c>
      <c r="H193" s="6" t="s">
        <v>44</v>
      </c>
      <c r="I193" s="7">
        <v>8000</v>
      </c>
      <c r="J193" s="7">
        <v>501000</v>
      </c>
      <c r="K193" s="7">
        <v>0</v>
      </c>
      <c r="L193" s="7">
        <v>1326.93</v>
      </c>
      <c r="M193" s="8">
        <v>1E-4</v>
      </c>
      <c r="N193" s="8">
        <v>4.0000000000000001E-3</v>
      </c>
      <c r="O193" s="8">
        <v>6.9999999999999999E-4</v>
      </c>
    </row>
    <row r="194" spans="2:15">
      <c r="B194" s="6" t="s">
        <v>769</v>
      </c>
      <c r="C194" s="17" t="s">
        <v>770</v>
      </c>
      <c r="D194" s="6" t="s">
        <v>710</v>
      </c>
      <c r="E194" s="6" t="s">
        <v>396</v>
      </c>
      <c r="F194" s="6"/>
      <c r="G194" s="6" t="s">
        <v>771</v>
      </c>
      <c r="H194" s="6" t="s">
        <v>43</v>
      </c>
      <c r="I194" s="7">
        <v>5730</v>
      </c>
      <c r="J194" s="7">
        <v>2797</v>
      </c>
      <c r="K194" s="7">
        <v>0</v>
      </c>
      <c r="L194" s="7">
        <v>584.82000000000005</v>
      </c>
      <c r="M194" s="8">
        <v>0</v>
      </c>
      <c r="N194" s="8">
        <v>1.8E-3</v>
      </c>
      <c r="O194" s="8">
        <v>2.9999999999999997E-4</v>
      </c>
    </row>
    <row r="195" spans="2:15">
      <c r="B195" s="6" t="s">
        <v>772</v>
      </c>
      <c r="C195" s="17" t="s">
        <v>773</v>
      </c>
      <c r="D195" s="6" t="s">
        <v>774</v>
      </c>
      <c r="E195" s="6" t="s">
        <v>396</v>
      </c>
      <c r="F195" s="6"/>
      <c r="G195" s="6" t="s">
        <v>771</v>
      </c>
      <c r="H195" s="6" t="s">
        <v>67</v>
      </c>
      <c r="I195" s="7">
        <v>123558</v>
      </c>
      <c r="J195" s="7">
        <v>2325</v>
      </c>
      <c r="K195" s="7">
        <v>2.2999999999999998</v>
      </c>
      <c r="L195" s="7">
        <v>1341.28</v>
      </c>
      <c r="M195" s="8">
        <v>1E-4</v>
      </c>
      <c r="N195" s="8">
        <v>4.0000000000000001E-3</v>
      </c>
      <c r="O195" s="8">
        <v>6.9999999999999999E-4</v>
      </c>
    </row>
    <row r="196" spans="2:15">
      <c r="B196" s="6" t="s">
        <v>775</v>
      </c>
      <c r="C196" s="17" t="s">
        <v>776</v>
      </c>
      <c r="D196" s="6" t="s">
        <v>152</v>
      </c>
      <c r="E196" s="6" t="s">
        <v>396</v>
      </c>
      <c r="F196" s="6"/>
      <c r="G196" s="6" t="s">
        <v>524</v>
      </c>
      <c r="H196" s="6" t="s">
        <v>43</v>
      </c>
      <c r="I196" s="7">
        <v>1271</v>
      </c>
      <c r="J196" s="7">
        <v>19521</v>
      </c>
      <c r="K196" s="7">
        <v>0</v>
      </c>
      <c r="L196" s="7">
        <v>905.36</v>
      </c>
      <c r="M196" s="8">
        <v>0</v>
      </c>
      <c r="N196" s="8">
        <v>2.7000000000000001E-3</v>
      </c>
      <c r="O196" s="8">
        <v>5.0000000000000001E-4</v>
      </c>
    </row>
    <row r="197" spans="2:15">
      <c r="B197" s="6" t="s">
        <v>777</v>
      </c>
      <c r="C197" s="17" t="s">
        <v>778</v>
      </c>
      <c r="D197" s="6" t="s">
        <v>152</v>
      </c>
      <c r="E197" s="6" t="s">
        <v>396</v>
      </c>
      <c r="F197" s="6"/>
      <c r="G197" s="6" t="s">
        <v>524</v>
      </c>
      <c r="H197" s="6" t="s">
        <v>43</v>
      </c>
      <c r="I197" s="7">
        <v>921</v>
      </c>
      <c r="J197" s="7">
        <v>9600</v>
      </c>
      <c r="K197" s="7">
        <v>0</v>
      </c>
      <c r="L197" s="7">
        <v>322.63</v>
      </c>
      <c r="M197" s="8">
        <v>0</v>
      </c>
      <c r="N197" s="8">
        <v>1E-3</v>
      </c>
      <c r="O197" s="8">
        <v>2.0000000000000001E-4</v>
      </c>
    </row>
    <row r="198" spans="2:15">
      <c r="B198" s="6" t="s">
        <v>779</v>
      </c>
      <c r="C198" s="17" t="s">
        <v>780</v>
      </c>
      <c r="D198" s="6" t="s">
        <v>710</v>
      </c>
      <c r="E198" s="6" t="s">
        <v>396</v>
      </c>
      <c r="F198" s="6"/>
      <c r="G198" s="6" t="s">
        <v>524</v>
      </c>
      <c r="H198" s="6" t="s">
        <v>43</v>
      </c>
      <c r="I198" s="7">
        <v>56</v>
      </c>
      <c r="J198" s="7">
        <v>201949</v>
      </c>
      <c r="K198" s="7">
        <v>0</v>
      </c>
      <c r="L198" s="7">
        <v>412.67</v>
      </c>
      <c r="M198" s="8">
        <v>0</v>
      </c>
      <c r="N198" s="8">
        <v>1.1999999999999999E-3</v>
      </c>
      <c r="O198" s="8">
        <v>2.0000000000000001E-4</v>
      </c>
    </row>
    <row r="199" spans="2:15">
      <c r="B199" s="6" t="s">
        <v>781</v>
      </c>
      <c r="C199" s="17" t="s">
        <v>782</v>
      </c>
      <c r="D199" s="6" t="s">
        <v>152</v>
      </c>
      <c r="E199" s="6" t="s">
        <v>396</v>
      </c>
      <c r="F199" s="6"/>
      <c r="G199" s="6" t="s">
        <v>413</v>
      </c>
      <c r="H199" s="6" t="s">
        <v>43</v>
      </c>
      <c r="I199" s="7">
        <v>1500</v>
      </c>
      <c r="J199" s="7">
        <v>10868</v>
      </c>
      <c r="K199" s="7">
        <v>3.81</v>
      </c>
      <c r="L199" s="7">
        <v>598.66999999999996</v>
      </c>
      <c r="M199" s="8">
        <v>0</v>
      </c>
      <c r="N199" s="8">
        <v>1.8E-3</v>
      </c>
      <c r="O199" s="8">
        <v>2.9999999999999997E-4</v>
      </c>
    </row>
    <row r="200" spans="2:15">
      <c r="B200" s="6" t="s">
        <v>783</v>
      </c>
      <c r="C200" s="17" t="s">
        <v>784</v>
      </c>
      <c r="D200" s="6" t="s">
        <v>710</v>
      </c>
      <c r="E200" s="6" t="s">
        <v>396</v>
      </c>
      <c r="F200" s="6"/>
      <c r="G200" s="6" t="s">
        <v>466</v>
      </c>
      <c r="H200" s="6" t="s">
        <v>43</v>
      </c>
      <c r="I200" s="7">
        <v>1606</v>
      </c>
      <c r="J200" s="7">
        <v>7666</v>
      </c>
      <c r="K200" s="7">
        <v>0</v>
      </c>
      <c r="L200" s="7">
        <v>449.25</v>
      </c>
      <c r="M200" s="8">
        <v>0</v>
      </c>
      <c r="N200" s="8">
        <v>1.4E-3</v>
      </c>
      <c r="O200" s="8">
        <v>2.0000000000000001E-4</v>
      </c>
    </row>
    <row r="201" spans="2:15">
      <c r="B201" s="6" t="s">
        <v>785</v>
      </c>
      <c r="C201" s="17" t="s">
        <v>786</v>
      </c>
      <c r="D201" s="6" t="s">
        <v>710</v>
      </c>
      <c r="E201" s="6" t="s">
        <v>396</v>
      </c>
      <c r="F201" s="6"/>
      <c r="G201" s="6" t="s">
        <v>466</v>
      </c>
      <c r="H201" s="6" t="s">
        <v>43</v>
      </c>
      <c r="I201" s="7">
        <v>2831</v>
      </c>
      <c r="J201" s="7">
        <v>7033</v>
      </c>
      <c r="K201" s="7">
        <v>0</v>
      </c>
      <c r="L201" s="7">
        <v>726.53</v>
      </c>
      <c r="M201" s="8">
        <v>0</v>
      </c>
      <c r="N201" s="8">
        <v>2.2000000000000001E-3</v>
      </c>
      <c r="O201" s="8">
        <v>4.0000000000000002E-4</v>
      </c>
    </row>
    <row r="202" spans="2:15">
      <c r="B202" s="6" t="s">
        <v>787</v>
      </c>
      <c r="C202" s="17" t="s">
        <v>788</v>
      </c>
      <c r="D202" s="6" t="s">
        <v>152</v>
      </c>
      <c r="E202" s="6" t="s">
        <v>396</v>
      </c>
      <c r="F202" s="6"/>
      <c r="G202" s="6" t="s">
        <v>466</v>
      </c>
      <c r="H202" s="6" t="s">
        <v>43</v>
      </c>
      <c r="I202" s="7">
        <v>4912</v>
      </c>
      <c r="J202" s="7">
        <v>6030</v>
      </c>
      <c r="K202" s="7">
        <v>6.45</v>
      </c>
      <c r="L202" s="7">
        <v>1087.26</v>
      </c>
      <c r="M202" s="8">
        <v>0</v>
      </c>
      <c r="N202" s="8">
        <v>3.3E-3</v>
      </c>
      <c r="O202" s="8">
        <v>5.9999999999999995E-4</v>
      </c>
    </row>
    <row r="203" spans="2:15">
      <c r="B203" s="6" t="s">
        <v>789</v>
      </c>
      <c r="C203" s="17" t="s">
        <v>790</v>
      </c>
      <c r="D203" s="6" t="s">
        <v>710</v>
      </c>
      <c r="E203" s="6" t="s">
        <v>396</v>
      </c>
      <c r="F203" s="6"/>
      <c r="G203" s="6" t="s">
        <v>466</v>
      </c>
      <c r="H203" s="6" t="s">
        <v>43</v>
      </c>
      <c r="I203" s="7">
        <v>45465</v>
      </c>
      <c r="J203" s="7">
        <v>3633</v>
      </c>
      <c r="K203" s="7">
        <v>0</v>
      </c>
      <c r="L203" s="7">
        <v>6027.21</v>
      </c>
      <c r="M203" s="8">
        <v>1E-4</v>
      </c>
      <c r="N203" s="8">
        <v>1.8200000000000001E-2</v>
      </c>
      <c r="O203" s="8">
        <v>3.0999999999999999E-3</v>
      </c>
    </row>
    <row r="204" spans="2:15">
      <c r="B204" s="6" t="s">
        <v>791</v>
      </c>
      <c r="C204" s="17" t="s">
        <v>792</v>
      </c>
      <c r="D204" s="6" t="s">
        <v>793</v>
      </c>
      <c r="E204" s="6" t="s">
        <v>396</v>
      </c>
      <c r="F204" s="6"/>
      <c r="G204" s="6" t="s">
        <v>466</v>
      </c>
      <c r="H204" s="6" t="s">
        <v>46</v>
      </c>
      <c r="I204" s="7">
        <v>4244</v>
      </c>
      <c r="J204" s="7">
        <v>7242</v>
      </c>
      <c r="K204" s="7">
        <v>0</v>
      </c>
      <c r="L204" s="7">
        <v>1123.83</v>
      </c>
      <c r="M204" s="8">
        <v>0</v>
      </c>
      <c r="N204" s="8">
        <v>3.3999999999999998E-3</v>
      </c>
      <c r="O204" s="8">
        <v>5.9999999999999995E-4</v>
      </c>
    </row>
    <row r="205" spans="2:15">
      <c r="B205" s="6" t="s">
        <v>794</v>
      </c>
      <c r="C205" s="17" t="s">
        <v>795</v>
      </c>
      <c r="D205" s="6" t="s">
        <v>793</v>
      </c>
      <c r="E205" s="6" t="s">
        <v>396</v>
      </c>
      <c r="F205" s="6"/>
      <c r="G205" s="6" t="s">
        <v>466</v>
      </c>
      <c r="H205" s="6" t="s">
        <v>46</v>
      </c>
      <c r="I205" s="7">
        <v>1185</v>
      </c>
      <c r="J205" s="7">
        <v>21720</v>
      </c>
      <c r="K205" s="7">
        <v>0</v>
      </c>
      <c r="L205" s="7">
        <v>941.12</v>
      </c>
      <c r="M205" s="8">
        <v>0</v>
      </c>
      <c r="N205" s="8">
        <v>2.8E-3</v>
      </c>
      <c r="O205" s="8">
        <v>5.0000000000000001E-4</v>
      </c>
    </row>
    <row r="206" spans="2:15">
      <c r="B206" s="6" t="s">
        <v>796</v>
      </c>
      <c r="C206" s="17" t="s">
        <v>797</v>
      </c>
      <c r="D206" s="6" t="s">
        <v>710</v>
      </c>
      <c r="E206" s="6" t="s">
        <v>396</v>
      </c>
      <c r="F206" s="6"/>
      <c r="G206" s="6" t="s">
        <v>466</v>
      </c>
      <c r="H206" s="6" t="s">
        <v>43</v>
      </c>
      <c r="I206" s="7">
        <v>0.01</v>
      </c>
      <c r="J206" s="7">
        <v>15943</v>
      </c>
      <c r="K206" s="7">
        <v>0</v>
      </c>
      <c r="L206" s="7">
        <v>0.01</v>
      </c>
      <c r="M206" s="8">
        <v>0</v>
      </c>
      <c r="N206" s="8">
        <v>0</v>
      </c>
      <c r="O206" s="8">
        <v>0</v>
      </c>
    </row>
    <row r="207" spans="2:15">
      <c r="B207" s="6" t="s">
        <v>798</v>
      </c>
      <c r="C207" s="17" t="s">
        <v>799</v>
      </c>
      <c r="D207" s="6" t="s">
        <v>152</v>
      </c>
      <c r="E207" s="6" t="s">
        <v>396</v>
      </c>
      <c r="F207" s="6"/>
      <c r="G207" s="6" t="s">
        <v>405</v>
      </c>
      <c r="H207" s="6" t="s">
        <v>43</v>
      </c>
      <c r="I207" s="7">
        <v>8000</v>
      </c>
      <c r="J207" s="7">
        <v>2867</v>
      </c>
      <c r="K207" s="7">
        <v>2.63</v>
      </c>
      <c r="L207" s="7">
        <v>839.56</v>
      </c>
      <c r="M207" s="8">
        <v>0</v>
      </c>
      <c r="N207" s="8">
        <v>2.5000000000000001E-3</v>
      </c>
      <c r="O207" s="8">
        <v>4.0000000000000002E-4</v>
      </c>
    </row>
    <row r="208" spans="2:15">
      <c r="B208" s="6" t="s">
        <v>800</v>
      </c>
      <c r="C208" s="17" t="s">
        <v>801</v>
      </c>
      <c r="D208" s="6" t="s">
        <v>802</v>
      </c>
      <c r="E208" s="6" t="s">
        <v>396</v>
      </c>
      <c r="F208" s="6"/>
      <c r="G208" s="6" t="s">
        <v>405</v>
      </c>
      <c r="H208" s="6" t="s">
        <v>48</v>
      </c>
      <c r="I208" s="7">
        <v>2423</v>
      </c>
      <c r="J208" s="7">
        <v>5271</v>
      </c>
      <c r="K208" s="7">
        <v>0</v>
      </c>
      <c r="L208" s="7">
        <v>539.70000000000005</v>
      </c>
      <c r="M208" s="8">
        <v>0</v>
      </c>
      <c r="N208" s="8">
        <v>1.6000000000000001E-3</v>
      </c>
      <c r="O208" s="8">
        <v>2.9999999999999997E-4</v>
      </c>
    </row>
    <row r="209" spans="2:15">
      <c r="B209" s="6" t="s">
        <v>803</v>
      </c>
      <c r="C209" s="17" t="s">
        <v>804</v>
      </c>
      <c r="D209" s="6" t="s">
        <v>152</v>
      </c>
      <c r="E209" s="6" t="s">
        <v>396</v>
      </c>
      <c r="F209" s="6"/>
      <c r="G209" s="6" t="s">
        <v>405</v>
      </c>
      <c r="H209" s="6" t="s">
        <v>43</v>
      </c>
      <c r="I209" s="7">
        <v>6158</v>
      </c>
      <c r="J209" s="7">
        <v>6688</v>
      </c>
      <c r="K209" s="7">
        <v>0</v>
      </c>
      <c r="L209" s="7">
        <v>1502.83</v>
      </c>
      <c r="M209" s="8">
        <v>0</v>
      </c>
      <c r="N209" s="8">
        <v>4.4999999999999997E-3</v>
      </c>
      <c r="O209" s="8">
        <v>8.0000000000000004E-4</v>
      </c>
    </row>
    <row r="210" spans="2:15">
      <c r="B210" s="6" t="s">
        <v>805</v>
      </c>
      <c r="C210" s="17" t="s">
        <v>806</v>
      </c>
      <c r="D210" s="6" t="s">
        <v>807</v>
      </c>
      <c r="E210" s="6" t="s">
        <v>396</v>
      </c>
      <c r="F210" s="6"/>
      <c r="G210" s="6" t="s">
        <v>405</v>
      </c>
      <c r="H210" s="6" t="s">
        <v>48</v>
      </c>
      <c r="I210" s="7">
        <v>12838</v>
      </c>
      <c r="J210" s="7">
        <v>1140</v>
      </c>
      <c r="K210" s="7">
        <v>0</v>
      </c>
      <c r="L210" s="7">
        <v>618.46</v>
      </c>
      <c r="M210" s="8">
        <v>0</v>
      </c>
      <c r="N210" s="8">
        <v>1.9E-3</v>
      </c>
      <c r="O210" s="8">
        <v>2.9999999999999997E-4</v>
      </c>
    </row>
    <row r="211" spans="2:15">
      <c r="B211" s="6" t="s">
        <v>808</v>
      </c>
      <c r="C211" s="17" t="s">
        <v>809</v>
      </c>
      <c r="D211" s="6" t="s">
        <v>152</v>
      </c>
      <c r="E211" s="6" t="s">
        <v>396</v>
      </c>
      <c r="F211" s="6"/>
      <c r="G211" s="6" t="s">
        <v>428</v>
      </c>
      <c r="H211" s="6" t="s">
        <v>43</v>
      </c>
      <c r="I211" s="7">
        <v>2</v>
      </c>
      <c r="J211" s="7">
        <v>28492000</v>
      </c>
      <c r="K211" s="7">
        <v>0</v>
      </c>
      <c r="L211" s="7">
        <v>2079.35</v>
      </c>
      <c r="M211" s="8">
        <v>0</v>
      </c>
      <c r="N211" s="8">
        <v>6.3E-3</v>
      </c>
      <c r="O211" s="8">
        <v>1.1000000000000001E-3</v>
      </c>
    </row>
    <row r="212" spans="2:15">
      <c r="B212" s="6" t="s">
        <v>810</v>
      </c>
      <c r="C212" s="17" t="s">
        <v>811</v>
      </c>
      <c r="D212" s="6" t="s">
        <v>152</v>
      </c>
      <c r="E212" s="6" t="s">
        <v>396</v>
      </c>
      <c r="F212" s="6"/>
      <c r="G212" s="6" t="s">
        <v>428</v>
      </c>
      <c r="H212" s="6" t="s">
        <v>43</v>
      </c>
      <c r="I212" s="7">
        <v>1000</v>
      </c>
      <c r="J212" s="7">
        <v>18709</v>
      </c>
      <c r="K212" s="7">
        <v>0</v>
      </c>
      <c r="L212" s="7">
        <v>682.69</v>
      </c>
      <c r="M212" s="8">
        <v>0</v>
      </c>
      <c r="N212" s="8">
        <v>2.0999999999999999E-3</v>
      </c>
      <c r="O212" s="8">
        <v>2.9999999999999997E-4</v>
      </c>
    </row>
    <row r="213" spans="2:15">
      <c r="B213" s="6" t="s">
        <v>812</v>
      </c>
      <c r="C213" s="17" t="s">
        <v>813</v>
      </c>
      <c r="D213" s="6" t="s">
        <v>152</v>
      </c>
      <c r="E213" s="6" t="s">
        <v>396</v>
      </c>
      <c r="F213" s="6"/>
      <c r="G213" s="6" t="s">
        <v>428</v>
      </c>
      <c r="H213" s="6" t="s">
        <v>43</v>
      </c>
      <c r="I213" s="7">
        <v>2935</v>
      </c>
      <c r="J213" s="7">
        <v>10493</v>
      </c>
      <c r="K213" s="7">
        <v>0</v>
      </c>
      <c r="L213" s="7">
        <v>1123.78</v>
      </c>
      <c r="M213" s="8">
        <v>0</v>
      </c>
      <c r="N213" s="8">
        <v>3.3999999999999998E-3</v>
      </c>
      <c r="O213" s="8">
        <v>5.9999999999999995E-4</v>
      </c>
    </row>
    <row r="214" spans="2:15">
      <c r="B214" s="6" t="s">
        <v>814</v>
      </c>
      <c r="C214" s="17" t="s">
        <v>815</v>
      </c>
      <c r="D214" s="6" t="s">
        <v>152</v>
      </c>
      <c r="E214" s="6" t="s">
        <v>396</v>
      </c>
      <c r="F214" s="6"/>
      <c r="G214" s="6" t="s">
        <v>428</v>
      </c>
      <c r="H214" s="6" t="s">
        <v>43</v>
      </c>
      <c r="I214" s="7">
        <v>37559</v>
      </c>
      <c r="J214" s="7">
        <v>376</v>
      </c>
      <c r="K214" s="7">
        <v>0</v>
      </c>
      <c r="L214" s="7">
        <v>515.32000000000005</v>
      </c>
      <c r="M214" s="8">
        <v>1E-4</v>
      </c>
      <c r="N214" s="8">
        <v>1.6000000000000001E-3</v>
      </c>
      <c r="O214" s="8">
        <v>2.9999999999999997E-4</v>
      </c>
    </row>
    <row r="215" spans="2:15">
      <c r="B215" s="6" t="s">
        <v>816</v>
      </c>
      <c r="C215" s="17" t="s">
        <v>817</v>
      </c>
      <c r="D215" s="6" t="s">
        <v>152</v>
      </c>
      <c r="E215" s="6" t="s">
        <v>396</v>
      </c>
      <c r="F215" s="6"/>
      <c r="G215" s="6" t="s">
        <v>417</v>
      </c>
      <c r="H215" s="6" t="s">
        <v>43</v>
      </c>
      <c r="I215" s="7">
        <v>7581</v>
      </c>
      <c r="J215" s="7">
        <v>5323</v>
      </c>
      <c r="K215" s="7">
        <v>0</v>
      </c>
      <c r="L215" s="7">
        <v>1472.51</v>
      </c>
      <c r="M215" s="8">
        <v>0</v>
      </c>
      <c r="N215" s="8">
        <v>4.4000000000000003E-3</v>
      </c>
      <c r="O215" s="8">
        <v>6.9999999999999999E-4</v>
      </c>
    </row>
    <row r="216" spans="2:15">
      <c r="B216" s="6" t="s">
        <v>818</v>
      </c>
      <c r="C216" s="17" t="s">
        <v>819</v>
      </c>
      <c r="D216" s="6" t="s">
        <v>820</v>
      </c>
      <c r="E216" s="6" t="s">
        <v>396</v>
      </c>
      <c r="F216" s="6"/>
      <c r="G216" s="6" t="s">
        <v>417</v>
      </c>
      <c r="H216" s="6" t="s">
        <v>47</v>
      </c>
      <c r="I216" s="7">
        <v>737</v>
      </c>
      <c r="J216" s="7">
        <v>73928</v>
      </c>
      <c r="K216" s="7">
        <v>0</v>
      </c>
      <c r="L216" s="7">
        <v>1495.83</v>
      </c>
      <c r="M216" s="8">
        <v>0</v>
      </c>
      <c r="N216" s="8">
        <v>4.4999999999999997E-3</v>
      </c>
      <c r="O216" s="8">
        <v>8.0000000000000004E-4</v>
      </c>
    </row>
    <row r="217" spans="2:15">
      <c r="B217" s="6" t="s">
        <v>821</v>
      </c>
      <c r="C217" s="17" t="s">
        <v>822</v>
      </c>
      <c r="D217" s="6" t="s">
        <v>146</v>
      </c>
      <c r="E217" s="6" t="s">
        <v>396</v>
      </c>
      <c r="F217" s="6"/>
      <c r="G217" s="6" t="s">
        <v>417</v>
      </c>
      <c r="H217" s="6" t="s">
        <v>48</v>
      </c>
      <c r="I217" s="7">
        <v>1465</v>
      </c>
      <c r="J217" s="7">
        <v>17785</v>
      </c>
      <c r="K217" s="7">
        <v>0</v>
      </c>
      <c r="L217" s="7">
        <v>1101.03</v>
      </c>
      <c r="M217" s="8">
        <v>0</v>
      </c>
      <c r="N217" s="8">
        <v>3.3E-3</v>
      </c>
      <c r="O217" s="8">
        <v>5.9999999999999995E-4</v>
      </c>
    </row>
    <row r="218" spans="2:15">
      <c r="B218" s="6" t="s">
        <v>823</v>
      </c>
      <c r="C218" s="17" t="s">
        <v>824</v>
      </c>
      <c r="D218" s="6" t="s">
        <v>442</v>
      </c>
      <c r="E218" s="6" t="s">
        <v>396</v>
      </c>
      <c r="F218" s="6"/>
      <c r="G218" s="6" t="s">
        <v>825</v>
      </c>
      <c r="H218" s="6" t="s">
        <v>43</v>
      </c>
      <c r="I218" s="7">
        <v>67933.03</v>
      </c>
      <c r="J218" s="7">
        <v>21.9</v>
      </c>
      <c r="K218" s="7">
        <v>0</v>
      </c>
      <c r="L218" s="7">
        <v>54.29</v>
      </c>
      <c r="M218" s="8">
        <v>1E-4</v>
      </c>
      <c r="N218" s="8">
        <v>2.0000000000000001E-4</v>
      </c>
      <c r="O218" s="8">
        <v>0</v>
      </c>
    </row>
    <row r="219" spans="2:15">
      <c r="B219" s="6" t="s">
        <v>826</v>
      </c>
      <c r="C219" s="17" t="s">
        <v>827</v>
      </c>
      <c r="D219" s="6" t="s">
        <v>146</v>
      </c>
      <c r="E219" s="6" t="s">
        <v>396</v>
      </c>
      <c r="F219" s="6"/>
      <c r="G219" s="6" t="s">
        <v>825</v>
      </c>
      <c r="H219" s="6" t="s">
        <v>48</v>
      </c>
      <c r="I219" s="7">
        <v>99134</v>
      </c>
      <c r="J219" s="7">
        <v>377</v>
      </c>
      <c r="K219" s="7">
        <v>28.28</v>
      </c>
      <c r="L219" s="7">
        <v>1607.61</v>
      </c>
      <c r="M219" s="8">
        <v>2.9999999999999997E-4</v>
      </c>
      <c r="N219" s="8">
        <v>4.7999999999999996E-3</v>
      </c>
      <c r="O219" s="8">
        <v>8.0000000000000004E-4</v>
      </c>
    </row>
    <row r="220" spans="2:15">
      <c r="B220" s="6" t="s">
        <v>828</v>
      </c>
      <c r="C220" s="17" t="s">
        <v>829</v>
      </c>
      <c r="D220" s="6" t="s">
        <v>802</v>
      </c>
      <c r="E220" s="6" t="s">
        <v>396</v>
      </c>
      <c r="F220" s="6"/>
      <c r="G220" s="6" t="s">
        <v>825</v>
      </c>
      <c r="H220" s="6" t="s">
        <v>48</v>
      </c>
      <c r="I220" s="7">
        <v>3125</v>
      </c>
      <c r="J220" s="7">
        <v>3585</v>
      </c>
      <c r="K220" s="7">
        <v>0</v>
      </c>
      <c r="L220" s="7">
        <v>473.42</v>
      </c>
      <c r="M220" s="8">
        <v>0</v>
      </c>
      <c r="N220" s="8">
        <v>1.4E-3</v>
      </c>
      <c r="O220" s="8">
        <v>2.0000000000000001E-4</v>
      </c>
    </row>
    <row r="221" spans="2:15">
      <c r="B221" s="6" t="s">
        <v>830</v>
      </c>
      <c r="C221" s="17" t="s">
        <v>831</v>
      </c>
      <c r="D221" s="6" t="s">
        <v>710</v>
      </c>
      <c r="E221" s="6" t="s">
        <v>396</v>
      </c>
      <c r="F221" s="6"/>
      <c r="G221" s="6" t="s">
        <v>499</v>
      </c>
      <c r="H221" s="6" t="s">
        <v>43</v>
      </c>
      <c r="I221" s="7">
        <v>410</v>
      </c>
      <c r="J221" s="7">
        <v>112678</v>
      </c>
      <c r="K221" s="7">
        <v>0</v>
      </c>
      <c r="L221" s="7">
        <v>1685.76</v>
      </c>
      <c r="M221" s="8">
        <v>0</v>
      </c>
      <c r="N221" s="8">
        <v>5.1000000000000004E-3</v>
      </c>
      <c r="O221" s="8">
        <v>8.9999999999999998E-4</v>
      </c>
    </row>
    <row r="222" spans="2:15">
      <c r="B222" s="6" t="s">
        <v>832</v>
      </c>
      <c r="C222" s="17" t="s">
        <v>833</v>
      </c>
      <c r="D222" s="6" t="s">
        <v>710</v>
      </c>
      <c r="E222" s="6" t="s">
        <v>396</v>
      </c>
      <c r="F222" s="6"/>
      <c r="G222" s="6" t="s">
        <v>499</v>
      </c>
      <c r="H222" s="6" t="s">
        <v>43</v>
      </c>
      <c r="I222" s="7">
        <v>3833</v>
      </c>
      <c r="J222" s="7">
        <v>9863</v>
      </c>
      <c r="K222" s="7">
        <v>0</v>
      </c>
      <c r="L222" s="7">
        <v>1379.5</v>
      </c>
      <c r="M222" s="8">
        <v>0</v>
      </c>
      <c r="N222" s="8">
        <v>4.1999999999999997E-3</v>
      </c>
      <c r="O222" s="8">
        <v>6.9999999999999999E-4</v>
      </c>
    </row>
    <row r="223" spans="2:15">
      <c r="B223" s="6" t="s">
        <v>834</v>
      </c>
      <c r="C223" s="17" t="s">
        <v>835</v>
      </c>
      <c r="D223" s="6" t="s">
        <v>425</v>
      </c>
      <c r="E223" s="6" t="s">
        <v>396</v>
      </c>
      <c r="F223" s="6"/>
      <c r="G223" s="6" t="s">
        <v>499</v>
      </c>
      <c r="H223" s="6" t="s">
        <v>44</v>
      </c>
      <c r="I223" s="7">
        <v>38040</v>
      </c>
      <c r="J223" s="7">
        <v>159200</v>
      </c>
      <c r="K223" s="7">
        <v>0</v>
      </c>
      <c r="L223" s="7">
        <v>2004.95</v>
      </c>
      <c r="M223" s="8">
        <v>1E-4</v>
      </c>
      <c r="N223" s="8">
        <v>6.0000000000000001E-3</v>
      </c>
      <c r="O223" s="8">
        <v>1E-3</v>
      </c>
    </row>
    <row r="224" spans="2:15">
      <c r="B224" s="6" t="s">
        <v>836</v>
      </c>
      <c r="C224" s="17" t="s">
        <v>837</v>
      </c>
      <c r="D224" s="6" t="s">
        <v>152</v>
      </c>
      <c r="E224" s="6" t="s">
        <v>396</v>
      </c>
      <c r="F224" s="6"/>
      <c r="G224" s="6" t="s">
        <v>499</v>
      </c>
      <c r="H224" s="6" t="s">
        <v>43</v>
      </c>
      <c r="I224" s="7">
        <v>10568</v>
      </c>
      <c r="J224" s="7">
        <v>4384</v>
      </c>
      <c r="K224" s="7">
        <v>0</v>
      </c>
      <c r="L224" s="7">
        <v>1690.59</v>
      </c>
      <c r="M224" s="8">
        <v>0</v>
      </c>
      <c r="N224" s="8">
        <v>5.1000000000000004E-3</v>
      </c>
      <c r="O224" s="8">
        <v>8.9999999999999998E-4</v>
      </c>
    </row>
    <row r="225" spans="2:15">
      <c r="B225" s="6" t="s">
        <v>838</v>
      </c>
      <c r="C225" s="17" t="s">
        <v>839</v>
      </c>
      <c r="D225" s="6" t="s">
        <v>146</v>
      </c>
      <c r="E225" s="6" t="s">
        <v>396</v>
      </c>
      <c r="F225" s="6"/>
      <c r="G225" s="6" t="s">
        <v>499</v>
      </c>
      <c r="H225" s="6" t="s">
        <v>48</v>
      </c>
      <c r="I225" s="7">
        <v>3793</v>
      </c>
      <c r="J225" s="7">
        <v>9728</v>
      </c>
      <c r="K225" s="7">
        <v>0</v>
      </c>
      <c r="L225" s="7">
        <v>1559.25</v>
      </c>
      <c r="M225" s="8">
        <v>0</v>
      </c>
      <c r="N225" s="8">
        <v>4.7000000000000002E-3</v>
      </c>
      <c r="O225" s="8">
        <v>8.0000000000000004E-4</v>
      </c>
    </row>
    <row r="226" spans="2:15">
      <c r="B226" s="6" t="s">
        <v>840</v>
      </c>
      <c r="C226" s="17" t="s">
        <v>841</v>
      </c>
      <c r="D226" s="6" t="s">
        <v>710</v>
      </c>
      <c r="E226" s="6" t="s">
        <v>396</v>
      </c>
      <c r="F226" s="6"/>
      <c r="G226" s="6" t="s">
        <v>499</v>
      </c>
      <c r="H226" s="6" t="s">
        <v>43</v>
      </c>
      <c r="I226" s="7">
        <v>3500</v>
      </c>
      <c r="J226" s="7">
        <v>4395</v>
      </c>
      <c r="K226" s="7">
        <v>0</v>
      </c>
      <c r="L226" s="7">
        <v>561.30999999999995</v>
      </c>
      <c r="M226" s="8">
        <v>1E-4</v>
      </c>
      <c r="N226" s="8">
        <v>1.6999999999999999E-3</v>
      </c>
      <c r="O226" s="8">
        <v>2.9999999999999997E-4</v>
      </c>
    </row>
    <row r="227" spans="2:15">
      <c r="B227" s="6" t="s">
        <v>842</v>
      </c>
      <c r="C227" s="17" t="s">
        <v>843</v>
      </c>
      <c r="D227" s="6" t="s">
        <v>152</v>
      </c>
      <c r="E227" s="6" t="s">
        <v>396</v>
      </c>
      <c r="F227" s="6"/>
      <c r="G227" s="6" t="s">
        <v>499</v>
      </c>
      <c r="H227" s="6" t="s">
        <v>43</v>
      </c>
      <c r="I227" s="7">
        <v>4228</v>
      </c>
      <c r="J227" s="7">
        <v>13274</v>
      </c>
      <c r="K227" s="7">
        <v>0</v>
      </c>
      <c r="L227" s="7">
        <v>2047.91</v>
      </c>
      <c r="M227" s="8">
        <v>0</v>
      </c>
      <c r="N227" s="8">
        <v>6.1999999999999998E-3</v>
      </c>
      <c r="O227" s="8">
        <v>1E-3</v>
      </c>
    </row>
    <row r="228" spans="2:15">
      <c r="B228" s="6" t="s">
        <v>844</v>
      </c>
      <c r="C228" s="17" t="s">
        <v>845</v>
      </c>
      <c r="D228" s="6" t="s">
        <v>710</v>
      </c>
      <c r="E228" s="6" t="s">
        <v>396</v>
      </c>
      <c r="F228" s="6"/>
      <c r="G228" s="6" t="s">
        <v>713</v>
      </c>
      <c r="H228" s="6" t="s">
        <v>43</v>
      </c>
      <c r="I228" s="7">
        <v>3756</v>
      </c>
      <c r="J228" s="7">
        <v>18550</v>
      </c>
      <c r="K228" s="7">
        <v>0</v>
      </c>
      <c r="L228" s="7">
        <v>2542.4</v>
      </c>
      <c r="M228" s="8">
        <v>0</v>
      </c>
      <c r="N228" s="8">
        <v>7.7000000000000002E-3</v>
      </c>
      <c r="O228" s="8">
        <v>1.2999999999999999E-3</v>
      </c>
    </row>
    <row r="229" spans="2:15">
      <c r="B229" s="6" t="s">
        <v>846</v>
      </c>
      <c r="C229" s="17" t="s">
        <v>847</v>
      </c>
      <c r="D229" s="6" t="s">
        <v>146</v>
      </c>
      <c r="E229" s="6" t="s">
        <v>396</v>
      </c>
      <c r="F229" s="6"/>
      <c r="G229" s="6" t="s">
        <v>718</v>
      </c>
      <c r="H229" s="6" t="s">
        <v>48</v>
      </c>
      <c r="I229" s="7">
        <v>5000</v>
      </c>
      <c r="J229" s="7">
        <v>2135</v>
      </c>
      <c r="K229" s="7">
        <v>0</v>
      </c>
      <c r="L229" s="7">
        <v>451.1</v>
      </c>
      <c r="M229" s="8">
        <v>0</v>
      </c>
      <c r="N229" s="8">
        <v>1.4E-3</v>
      </c>
      <c r="O229" s="8">
        <v>2.0000000000000001E-4</v>
      </c>
    </row>
    <row r="230" spans="2:15">
      <c r="B230" s="6" t="s">
        <v>848</v>
      </c>
      <c r="C230" s="17" t="s">
        <v>849</v>
      </c>
      <c r="D230" s="6" t="s">
        <v>710</v>
      </c>
      <c r="E230" s="6" t="s">
        <v>396</v>
      </c>
      <c r="F230" s="6"/>
      <c r="G230" s="6" t="s">
        <v>718</v>
      </c>
      <c r="H230" s="6" t="s">
        <v>43</v>
      </c>
      <c r="I230" s="7">
        <v>1618</v>
      </c>
      <c r="J230" s="7">
        <v>10181</v>
      </c>
      <c r="K230" s="7">
        <v>0</v>
      </c>
      <c r="L230" s="7">
        <v>601.09</v>
      </c>
      <c r="M230" s="8">
        <v>0</v>
      </c>
      <c r="N230" s="8">
        <v>1.8E-3</v>
      </c>
      <c r="O230" s="8">
        <v>2.9999999999999997E-4</v>
      </c>
    </row>
    <row r="231" spans="2:15">
      <c r="B231" s="6" t="s">
        <v>850</v>
      </c>
      <c r="C231" s="17" t="s">
        <v>851</v>
      </c>
      <c r="D231" s="6" t="s">
        <v>710</v>
      </c>
      <c r="E231" s="6" t="s">
        <v>396</v>
      </c>
      <c r="F231" s="6"/>
      <c r="G231" s="6" t="s">
        <v>718</v>
      </c>
      <c r="H231" s="6" t="s">
        <v>43</v>
      </c>
      <c r="I231" s="7">
        <v>2376</v>
      </c>
      <c r="J231" s="7">
        <v>11025</v>
      </c>
      <c r="K231" s="7">
        <v>0</v>
      </c>
      <c r="L231" s="7">
        <v>955.87</v>
      </c>
      <c r="M231" s="8">
        <v>0</v>
      </c>
      <c r="N231" s="8">
        <v>2.8999999999999998E-3</v>
      </c>
      <c r="O231" s="8">
        <v>5.0000000000000001E-4</v>
      </c>
    </row>
    <row r="232" spans="2:15">
      <c r="B232" s="6" t="s">
        <v>852</v>
      </c>
      <c r="C232" s="17" t="s">
        <v>853</v>
      </c>
      <c r="D232" s="6" t="s">
        <v>152</v>
      </c>
      <c r="E232" s="6" t="s">
        <v>396</v>
      </c>
      <c r="F232" s="6"/>
      <c r="G232" s="6" t="s">
        <v>854</v>
      </c>
      <c r="H232" s="6" t="s">
        <v>43</v>
      </c>
      <c r="I232" s="7">
        <v>3500</v>
      </c>
      <c r="J232" s="7">
        <v>879.8</v>
      </c>
      <c r="K232" s="7">
        <v>0</v>
      </c>
      <c r="L232" s="7">
        <v>112.36</v>
      </c>
      <c r="M232" s="8">
        <v>0</v>
      </c>
      <c r="N232" s="8">
        <v>2.9999999999999997E-4</v>
      </c>
      <c r="O232" s="8">
        <v>1E-4</v>
      </c>
    </row>
    <row r="233" spans="2:15">
      <c r="B233" s="6" t="s">
        <v>855</v>
      </c>
      <c r="C233" s="17" t="s">
        <v>856</v>
      </c>
      <c r="D233" s="6" t="s">
        <v>152</v>
      </c>
      <c r="E233" s="6" t="s">
        <v>396</v>
      </c>
      <c r="F233" s="6"/>
      <c r="G233" s="6" t="s">
        <v>854</v>
      </c>
      <c r="H233" s="6" t="s">
        <v>43</v>
      </c>
      <c r="I233" s="7">
        <v>0</v>
      </c>
      <c r="J233" s="7">
        <v>5551</v>
      </c>
      <c r="K233" s="7">
        <v>40.840000000000003</v>
      </c>
      <c r="L233" s="7">
        <v>40.840000000000003</v>
      </c>
      <c r="M233" s="8">
        <v>0</v>
      </c>
      <c r="N233" s="8">
        <v>1E-4</v>
      </c>
      <c r="O233" s="8">
        <v>0</v>
      </c>
    </row>
    <row r="234" spans="2:15">
      <c r="B234" s="6" t="s">
        <v>857</v>
      </c>
      <c r="C234" s="17" t="s">
        <v>858</v>
      </c>
      <c r="D234" s="6" t="s">
        <v>152</v>
      </c>
      <c r="E234" s="6" t="s">
        <v>396</v>
      </c>
      <c r="F234" s="6"/>
      <c r="G234" s="6" t="s">
        <v>203</v>
      </c>
      <c r="H234" s="6" t="s">
        <v>43</v>
      </c>
      <c r="I234" s="7">
        <v>742</v>
      </c>
      <c r="J234" s="7">
        <v>12370</v>
      </c>
      <c r="K234" s="7">
        <v>1.4</v>
      </c>
      <c r="L234" s="7">
        <v>336.33</v>
      </c>
      <c r="M234" s="8">
        <v>0</v>
      </c>
      <c r="N234" s="8">
        <v>1E-3</v>
      </c>
      <c r="O234" s="8">
        <v>2.0000000000000001E-4</v>
      </c>
    </row>
    <row r="235" spans="2:15">
      <c r="B235" s="6" t="s">
        <v>859</v>
      </c>
      <c r="C235" s="17" t="s">
        <v>860</v>
      </c>
      <c r="D235" s="6" t="s">
        <v>425</v>
      </c>
      <c r="E235" s="6" t="s">
        <v>396</v>
      </c>
      <c r="F235" s="6"/>
      <c r="G235" s="6" t="s">
        <v>861</v>
      </c>
      <c r="H235" s="6" t="s">
        <v>44</v>
      </c>
      <c r="I235" s="7">
        <v>11349</v>
      </c>
      <c r="J235" s="7">
        <v>417000</v>
      </c>
      <c r="K235" s="7">
        <v>25.45</v>
      </c>
      <c r="L235" s="7">
        <v>1592.25</v>
      </c>
      <c r="M235" s="8">
        <v>2.0000000000000001E-4</v>
      </c>
      <c r="N235" s="8">
        <v>4.7999999999999996E-3</v>
      </c>
      <c r="O235" s="8">
        <v>8.0000000000000004E-4</v>
      </c>
    </row>
    <row r="236" spans="2:15">
      <c r="B236" s="6" t="s">
        <v>862</v>
      </c>
      <c r="C236" s="17" t="s">
        <v>863</v>
      </c>
      <c r="D236" s="6" t="s">
        <v>152</v>
      </c>
      <c r="E236" s="6" t="s">
        <v>396</v>
      </c>
      <c r="F236" s="6"/>
      <c r="G236" s="6" t="s">
        <v>146</v>
      </c>
      <c r="H236" s="6" t="s">
        <v>43</v>
      </c>
      <c r="I236" s="7">
        <v>12572</v>
      </c>
      <c r="J236" s="7">
        <v>7665</v>
      </c>
      <c r="K236" s="7">
        <v>5.98</v>
      </c>
      <c r="L236" s="7">
        <v>3522.32</v>
      </c>
      <c r="M236" s="8">
        <v>4.0000000000000002E-4</v>
      </c>
      <c r="N236" s="8">
        <v>1.06E-2</v>
      </c>
      <c r="O236" s="8">
        <v>1.8E-3</v>
      </c>
    </row>
    <row r="237" spans="2:15">
      <c r="B237" s="6" t="s">
        <v>864</v>
      </c>
      <c r="C237" s="17" t="s">
        <v>865</v>
      </c>
      <c r="D237" s="6" t="s">
        <v>807</v>
      </c>
      <c r="E237" s="6" t="s">
        <v>396</v>
      </c>
      <c r="F237" s="6"/>
      <c r="G237" s="6" t="s">
        <v>146</v>
      </c>
      <c r="H237" s="6" t="s">
        <v>48</v>
      </c>
      <c r="I237" s="7">
        <v>95695</v>
      </c>
      <c r="J237" s="7">
        <v>391.7</v>
      </c>
      <c r="K237" s="7">
        <v>0</v>
      </c>
      <c r="L237" s="7">
        <v>1583.99</v>
      </c>
      <c r="M237" s="8">
        <v>1E-4</v>
      </c>
      <c r="N237" s="8">
        <v>4.7999999999999996E-3</v>
      </c>
      <c r="O237" s="8">
        <v>8.0000000000000004E-4</v>
      </c>
    </row>
    <row r="238" spans="2:15">
      <c r="B238" s="6" t="s">
        <v>866</v>
      </c>
      <c r="C238" s="17" t="s">
        <v>867</v>
      </c>
      <c r="D238" s="6" t="s">
        <v>793</v>
      </c>
      <c r="E238" s="6" t="s">
        <v>396</v>
      </c>
      <c r="F238" s="6"/>
      <c r="G238" s="6" t="s">
        <v>146</v>
      </c>
      <c r="H238" s="6" t="s">
        <v>43</v>
      </c>
      <c r="I238" s="7">
        <v>6070</v>
      </c>
      <c r="J238" s="7">
        <v>16359</v>
      </c>
      <c r="K238" s="7">
        <v>0</v>
      </c>
      <c r="L238" s="7">
        <v>3623.43</v>
      </c>
      <c r="M238" s="8">
        <v>4.1200000000000001E-2</v>
      </c>
      <c r="N238" s="8">
        <v>1.09E-2</v>
      </c>
      <c r="O238" s="8">
        <v>1.8E-3</v>
      </c>
    </row>
    <row r="239" spans="2:15">
      <c r="B239" s="6" t="s">
        <v>868</v>
      </c>
      <c r="C239" s="17" t="s">
        <v>869</v>
      </c>
      <c r="D239" s="6" t="s">
        <v>152</v>
      </c>
      <c r="E239" s="6" t="s">
        <v>396</v>
      </c>
      <c r="F239" s="6"/>
      <c r="G239" s="6" t="s">
        <v>146</v>
      </c>
      <c r="H239" s="6" t="s">
        <v>43</v>
      </c>
      <c r="I239" s="7">
        <v>3705</v>
      </c>
      <c r="J239" s="7">
        <v>5204</v>
      </c>
      <c r="K239" s="7">
        <v>0</v>
      </c>
      <c r="L239" s="7">
        <v>703.56</v>
      </c>
      <c r="M239" s="8">
        <v>0</v>
      </c>
      <c r="N239" s="8">
        <v>2.0999999999999999E-3</v>
      </c>
      <c r="O239" s="8">
        <v>4.0000000000000002E-4</v>
      </c>
    </row>
    <row r="240" spans="2:15">
      <c r="B240" s="6" t="s">
        <v>870</v>
      </c>
      <c r="C240" s="17" t="s">
        <v>871</v>
      </c>
      <c r="D240" s="6" t="s">
        <v>710</v>
      </c>
      <c r="E240" s="6" t="s">
        <v>396</v>
      </c>
      <c r="F240" s="6"/>
      <c r="G240" s="6" t="s">
        <v>146</v>
      </c>
      <c r="H240" s="6" t="s">
        <v>43</v>
      </c>
      <c r="I240" s="7">
        <v>1840</v>
      </c>
      <c r="J240" s="7">
        <v>5314</v>
      </c>
      <c r="K240" s="7">
        <v>0</v>
      </c>
      <c r="L240" s="7">
        <v>356.79</v>
      </c>
      <c r="M240" s="8">
        <v>0</v>
      </c>
      <c r="N240" s="8">
        <v>1.1000000000000001E-3</v>
      </c>
      <c r="O240" s="8">
        <v>2.0000000000000001E-4</v>
      </c>
    </row>
    <row r="241" spans="2:15">
      <c r="B241" s="6" t="s">
        <v>872</v>
      </c>
      <c r="C241" s="17" t="s">
        <v>873</v>
      </c>
      <c r="D241" s="6" t="s">
        <v>710</v>
      </c>
      <c r="E241" s="6" t="s">
        <v>396</v>
      </c>
      <c r="F241" s="6"/>
      <c r="G241" s="6" t="s">
        <v>520</v>
      </c>
      <c r="H241" s="6" t="s">
        <v>43</v>
      </c>
      <c r="I241" s="7">
        <v>1144</v>
      </c>
      <c r="J241" s="7">
        <v>19623</v>
      </c>
      <c r="K241" s="7">
        <v>0</v>
      </c>
      <c r="L241" s="7">
        <v>819.15</v>
      </c>
      <c r="M241" s="8">
        <v>0</v>
      </c>
      <c r="N241" s="8">
        <v>2.5000000000000001E-3</v>
      </c>
      <c r="O241" s="8">
        <v>4.0000000000000002E-4</v>
      </c>
    </row>
    <row r="242" spans="2:15">
      <c r="B242" s="6" t="s">
        <v>874</v>
      </c>
      <c r="C242" s="17" t="s">
        <v>875</v>
      </c>
      <c r="D242" s="6" t="s">
        <v>152</v>
      </c>
      <c r="E242" s="6" t="s">
        <v>396</v>
      </c>
      <c r="F242" s="6"/>
      <c r="G242" s="6" t="s">
        <v>315</v>
      </c>
      <c r="H242" s="6" t="s">
        <v>43</v>
      </c>
      <c r="I242" s="7">
        <v>7393</v>
      </c>
      <c r="J242" s="7">
        <v>1198</v>
      </c>
      <c r="K242" s="7">
        <v>0</v>
      </c>
      <c r="L242" s="7">
        <v>323.19</v>
      </c>
      <c r="M242" s="8">
        <v>2.0000000000000001E-4</v>
      </c>
      <c r="N242" s="8">
        <v>1E-3</v>
      </c>
      <c r="O242" s="8">
        <v>2.0000000000000001E-4</v>
      </c>
    </row>
    <row r="243" spans="2:15">
      <c r="B243" s="6" t="s">
        <v>876</v>
      </c>
      <c r="C243" s="17" t="s">
        <v>877</v>
      </c>
      <c r="D243" s="6" t="s">
        <v>152</v>
      </c>
      <c r="E243" s="6" t="s">
        <v>396</v>
      </c>
      <c r="F243" s="6"/>
      <c r="G243" s="6" t="s">
        <v>577</v>
      </c>
      <c r="H243" s="6" t="s">
        <v>43</v>
      </c>
      <c r="I243" s="7">
        <v>396</v>
      </c>
      <c r="J243" s="7">
        <v>23970</v>
      </c>
      <c r="K243" s="7">
        <v>0.81</v>
      </c>
      <c r="L243" s="7">
        <v>347.18</v>
      </c>
      <c r="M243" s="8">
        <v>0</v>
      </c>
      <c r="N243" s="8">
        <v>1E-3</v>
      </c>
      <c r="O243" s="8">
        <v>2.0000000000000001E-4</v>
      </c>
    </row>
    <row r="246" spans="2:15">
      <c r="B246" s="6" t="s">
        <v>102</v>
      </c>
      <c r="C246" s="17"/>
      <c r="D246" s="6"/>
      <c r="E246" s="6"/>
      <c r="F246" s="6"/>
      <c r="G246" s="6"/>
      <c r="H246" s="6"/>
    </row>
    <row r="250" spans="2:15">
      <c r="B250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4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103</v>
      </c>
    </row>
    <row r="7" spans="2:14" ht="15.75">
      <c r="B7" s="2" t="s">
        <v>878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156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879</v>
      </c>
      <c r="C11" s="12"/>
      <c r="D11" s="3"/>
      <c r="E11" s="3"/>
      <c r="F11" s="3"/>
      <c r="G11" s="3"/>
      <c r="H11" s="9">
        <v>3343121.57</v>
      </c>
      <c r="K11" s="9">
        <v>316042.39</v>
      </c>
      <c r="M11" s="10">
        <v>1</v>
      </c>
      <c r="N11" s="10">
        <v>0.16020000000000001</v>
      </c>
    </row>
    <row r="12" spans="2:14">
      <c r="B12" s="3" t="s">
        <v>880</v>
      </c>
      <c r="C12" s="12"/>
      <c r="D12" s="3"/>
      <c r="E12" s="3"/>
      <c r="F12" s="3"/>
      <c r="G12" s="3"/>
      <c r="H12" s="9">
        <v>2436302</v>
      </c>
      <c r="K12" s="9">
        <v>86038.19</v>
      </c>
      <c r="M12" s="10">
        <v>0.2722</v>
      </c>
      <c r="N12" s="10">
        <v>4.36E-2</v>
      </c>
    </row>
    <row r="13" spans="2:14">
      <c r="B13" s="13" t="s">
        <v>881</v>
      </c>
      <c r="C13" s="14"/>
      <c r="D13" s="13"/>
      <c r="E13" s="13"/>
      <c r="F13" s="13"/>
      <c r="G13" s="13"/>
      <c r="H13" s="15">
        <v>60290</v>
      </c>
      <c r="K13" s="15">
        <v>349.98</v>
      </c>
      <c r="M13" s="16">
        <v>1.1000000000000001E-3</v>
      </c>
      <c r="N13" s="16">
        <v>2.0000000000000001E-4</v>
      </c>
    </row>
    <row r="14" spans="2:14">
      <c r="B14" s="6" t="s">
        <v>882</v>
      </c>
      <c r="C14" s="17">
        <v>1109305</v>
      </c>
      <c r="D14" s="6" t="s">
        <v>120</v>
      </c>
      <c r="E14" s="18">
        <v>513944660</v>
      </c>
      <c r="F14" s="6" t="s">
        <v>883</v>
      </c>
      <c r="G14" s="6" t="s">
        <v>92</v>
      </c>
      <c r="H14" s="7">
        <v>60290</v>
      </c>
      <c r="I14" s="7">
        <v>580.5</v>
      </c>
      <c r="J14" s="7">
        <v>0</v>
      </c>
      <c r="K14" s="7">
        <v>349.98</v>
      </c>
      <c r="L14" s="8">
        <v>1E-4</v>
      </c>
      <c r="M14" s="8">
        <v>1.1000000000000001E-3</v>
      </c>
      <c r="N14" s="8">
        <v>2.0000000000000001E-4</v>
      </c>
    </row>
    <row r="15" spans="2:14">
      <c r="B15" s="13" t="s">
        <v>884</v>
      </c>
      <c r="C15" s="14"/>
      <c r="D15" s="13"/>
      <c r="E15" s="13"/>
      <c r="F15" s="13"/>
      <c r="G15" s="13"/>
      <c r="H15" s="15">
        <v>1294605</v>
      </c>
      <c r="K15" s="15">
        <v>53050.04</v>
      </c>
      <c r="M15" s="16">
        <v>0.16789999999999999</v>
      </c>
      <c r="N15" s="16">
        <v>2.69E-2</v>
      </c>
    </row>
    <row r="16" spans="2:14">
      <c r="B16" s="6" t="s">
        <v>885</v>
      </c>
      <c r="C16" s="17">
        <v>1116441</v>
      </c>
      <c r="D16" s="6" t="s">
        <v>120</v>
      </c>
      <c r="E16" s="18">
        <v>514103811</v>
      </c>
      <c r="F16" s="6" t="s">
        <v>886</v>
      </c>
      <c r="G16" s="6" t="s">
        <v>92</v>
      </c>
      <c r="H16" s="7">
        <v>291318</v>
      </c>
      <c r="I16" s="7">
        <v>1079</v>
      </c>
      <c r="J16" s="7">
        <v>0</v>
      </c>
      <c r="K16" s="7">
        <v>3143.32</v>
      </c>
      <c r="L16" s="8">
        <v>8.0000000000000004E-4</v>
      </c>
      <c r="M16" s="8">
        <v>9.9000000000000008E-3</v>
      </c>
      <c r="N16" s="8">
        <v>1.6000000000000001E-3</v>
      </c>
    </row>
    <row r="17" spans="2:14">
      <c r="B17" s="6" t="s">
        <v>887</v>
      </c>
      <c r="C17" s="17">
        <v>1124155</v>
      </c>
      <c r="D17" s="6" t="s">
        <v>120</v>
      </c>
      <c r="E17" s="18">
        <v>514103811</v>
      </c>
      <c r="F17" s="6" t="s">
        <v>886</v>
      </c>
      <c r="G17" s="6" t="s">
        <v>92</v>
      </c>
      <c r="H17" s="7">
        <v>30652</v>
      </c>
      <c r="I17" s="7">
        <v>5008</v>
      </c>
      <c r="J17" s="7">
        <v>0</v>
      </c>
      <c r="K17" s="7">
        <v>1535.05</v>
      </c>
      <c r="L17" s="8">
        <v>2.0999999999999999E-3</v>
      </c>
      <c r="M17" s="8">
        <v>4.8999999999999998E-3</v>
      </c>
      <c r="N17" s="8">
        <v>8.0000000000000004E-4</v>
      </c>
    </row>
    <row r="18" spans="2:14">
      <c r="B18" s="6" t="s">
        <v>888</v>
      </c>
      <c r="C18" s="17">
        <v>1130368</v>
      </c>
      <c r="D18" s="6" t="s">
        <v>120</v>
      </c>
      <c r="E18" s="18">
        <v>514103811</v>
      </c>
      <c r="F18" s="6" t="s">
        <v>886</v>
      </c>
      <c r="G18" s="6" t="s">
        <v>92</v>
      </c>
      <c r="H18" s="7">
        <v>138997</v>
      </c>
      <c r="I18" s="7">
        <v>1802</v>
      </c>
      <c r="J18" s="7">
        <v>0</v>
      </c>
      <c r="K18" s="7">
        <v>2504.73</v>
      </c>
      <c r="L18" s="8">
        <v>8.5000000000000006E-3</v>
      </c>
      <c r="M18" s="8">
        <v>7.9000000000000008E-3</v>
      </c>
      <c r="N18" s="8">
        <v>1.2999999999999999E-3</v>
      </c>
    </row>
    <row r="19" spans="2:14">
      <c r="B19" s="6" t="s">
        <v>889</v>
      </c>
      <c r="C19" s="17">
        <v>1137850</v>
      </c>
      <c r="D19" s="6" t="s">
        <v>120</v>
      </c>
      <c r="E19" s="18">
        <v>514103811</v>
      </c>
      <c r="F19" s="6" t="s">
        <v>886</v>
      </c>
      <c r="G19" s="6" t="s">
        <v>92</v>
      </c>
      <c r="H19" s="7">
        <v>230803</v>
      </c>
      <c r="I19" s="7">
        <v>1321</v>
      </c>
      <c r="J19" s="7">
        <v>0</v>
      </c>
      <c r="K19" s="7">
        <v>3048.91</v>
      </c>
      <c r="L19" s="8">
        <v>8.0999999999999996E-3</v>
      </c>
      <c r="M19" s="8">
        <v>9.5999999999999992E-3</v>
      </c>
      <c r="N19" s="8">
        <v>1.5E-3</v>
      </c>
    </row>
    <row r="20" spans="2:14">
      <c r="B20" s="6" t="s">
        <v>890</v>
      </c>
      <c r="C20" s="17">
        <v>1117399</v>
      </c>
      <c r="D20" s="6" t="s">
        <v>120</v>
      </c>
      <c r="E20" s="18">
        <v>513952457</v>
      </c>
      <c r="F20" s="6" t="s">
        <v>886</v>
      </c>
      <c r="G20" s="6" t="s">
        <v>92</v>
      </c>
      <c r="H20" s="7">
        <v>32819</v>
      </c>
      <c r="I20" s="7">
        <v>11010</v>
      </c>
      <c r="J20" s="7">
        <v>0</v>
      </c>
      <c r="K20" s="7">
        <v>3613.37</v>
      </c>
      <c r="L20" s="8">
        <v>1E-3</v>
      </c>
      <c r="M20" s="8">
        <v>1.14E-2</v>
      </c>
      <c r="N20" s="8">
        <v>1.8E-3</v>
      </c>
    </row>
    <row r="21" spans="2:14">
      <c r="B21" s="6" t="s">
        <v>891</v>
      </c>
      <c r="C21" s="17">
        <v>1129964</v>
      </c>
      <c r="D21" s="6" t="s">
        <v>120</v>
      </c>
      <c r="E21" s="18">
        <v>513952457</v>
      </c>
      <c r="F21" s="6" t="s">
        <v>886</v>
      </c>
      <c r="G21" s="6" t="s">
        <v>92</v>
      </c>
      <c r="H21" s="7">
        <v>33991</v>
      </c>
      <c r="I21" s="7">
        <v>4108</v>
      </c>
      <c r="J21" s="7">
        <v>0</v>
      </c>
      <c r="K21" s="7">
        <v>1396.35</v>
      </c>
      <c r="L21" s="8">
        <v>1.1000000000000001E-3</v>
      </c>
      <c r="M21" s="8">
        <v>4.4000000000000003E-3</v>
      </c>
      <c r="N21" s="8">
        <v>6.9999999999999999E-4</v>
      </c>
    </row>
    <row r="22" spans="2:14">
      <c r="B22" s="6" t="s">
        <v>892</v>
      </c>
      <c r="C22" s="17">
        <v>1131333</v>
      </c>
      <c r="D22" s="6" t="s">
        <v>120</v>
      </c>
      <c r="E22" s="18">
        <v>513952457</v>
      </c>
      <c r="F22" s="6" t="s">
        <v>886</v>
      </c>
      <c r="G22" s="6" t="s">
        <v>92</v>
      </c>
      <c r="H22" s="7">
        <v>32511</v>
      </c>
      <c r="I22" s="7">
        <v>2218</v>
      </c>
      <c r="J22" s="7">
        <v>0</v>
      </c>
      <c r="K22" s="7">
        <v>721.09</v>
      </c>
      <c r="L22" s="8">
        <v>8.0000000000000004E-4</v>
      </c>
      <c r="M22" s="8">
        <v>2.3E-3</v>
      </c>
      <c r="N22" s="8">
        <v>4.0000000000000002E-4</v>
      </c>
    </row>
    <row r="23" spans="2:14">
      <c r="B23" s="6" t="s">
        <v>893</v>
      </c>
      <c r="C23" s="17">
        <v>1120203</v>
      </c>
      <c r="D23" s="6" t="s">
        <v>120</v>
      </c>
      <c r="E23" s="18">
        <v>513952457</v>
      </c>
      <c r="F23" s="6" t="s">
        <v>886</v>
      </c>
      <c r="G23" s="6" t="s">
        <v>92</v>
      </c>
      <c r="H23" s="7">
        <v>19090</v>
      </c>
      <c r="I23" s="7">
        <v>11590</v>
      </c>
      <c r="J23" s="7">
        <v>0</v>
      </c>
      <c r="K23" s="7">
        <v>2212.5300000000002</v>
      </c>
      <c r="L23" s="8">
        <v>8.0000000000000004E-4</v>
      </c>
      <c r="M23" s="8">
        <v>7.0000000000000001E-3</v>
      </c>
      <c r="N23" s="8">
        <v>1.1000000000000001E-3</v>
      </c>
    </row>
    <row r="24" spans="2:14">
      <c r="B24" s="6" t="s">
        <v>894</v>
      </c>
      <c r="C24" s="17">
        <v>1138015</v>
      </c>
      <c r="D24" s="6" t="s">
        <v>120</v>
      </c>
      <c r="E24" s="18">
        <v>513952457</v>
      </c>
      <c r="F24" s="6" t="s">
        <v>886</v>
      </c>
      <c r="G24" s="6" t="s">
        <v>92</v>
      </c>
      <c r="H24" s="7">
        <v>38287</v>
      </c>
      <c r="I24" s="7">
        <v>4068</v>
      </c>
      <c r="J24" s="7">
        <v>0</v>
      </c>
      <c r="K24" s="7">
        <v>1557.52</v>
      </c>
      <c r="L24" s="8">
        <v>5.9999999999999995E-4</v>
      </c>
      <c r="M24" s="8">
        <v>4.8999999999999998E-3</v>
      </c>
      <c r="N24" s="8">
        <v>8.0000000000000004E-4</v>
      </c>
    </row>
    <row r="25" spans="2:14">
      <c r="B25" s="6" t="s">
        <v>895</v>
      </c>
      <c r="C25" s="17">
        <v>1120187</v>
      </c>
      <c r="D25" s="6" t="s">
        <v>120</v>
      </c>
      <c r="E25" s="18">
        <v>513952457</v>
      </c>
      <c r="F25" s="6" t="s">
        <v>886</v>
      </c>
      <c r="G25" s="6" t="s">
        <v>92</v>
      </c>
      <c r="H25" s="7">
        <v>33490</v>
      </c>
      <c r="I25" s="7">
        <v>6364</v>
      </c>
      <c r="J25" s="7">
        <v>0</v>
      </c>
      <c r="K25" s="7">
        <v>2131.3000000000002</v>
      </c>
      <c r="L25" s="8">
        <v>1.6000000000000001E-3</v>
      </c>
      <c r="M25" s="8">
        <v>6.7000000000000002E-3</v>
      </c>
      <c r="N25" s="8">
        <v>1.1000000000000001E-3</v>
      </c>
    </row>
    <row r="26" spans="2:14">
      <c r="B26" s="6" t="s">
        <v>896</v>
      </c>
      <c r="C26" s="17">
        <v>1125749</v>
      </c>
      <c r="D26" s="6" t="s">
        <v>120</v>
      </c>
      <c r="E26" s="18">
        <v>513952457</v>
      </c>
      <c r="F26" s="6" t="s">
        <v>886</v>
      </c>
      <c r="G26" s="6" t="s">
        <v>92</v>
      </c>
      <c r="H26" s="7">
        <v>17325</v>
      </c>
      <c r="I26" s="7">
        <v>4150</v>
      </c>
      <c r="J26" s="7">
        <v>0</v>
      </c>
      <c r="K26" s="7">
        <v>718.99</v>
      </c>
      <c r="L26" s="8">
        <v>8.9999999999999998E-4</v>
      </c>
      <c r="M26" s="8">
        <v>2.3E-3</v>
      </c>
      <c r="N26" s="8">
        <v>4.0000000000000002E-4</v>
      </c>
    </row>
    <row r="27" spans="2:14">
      <c r="B27" s="6" t="s">
        <v>897</v>
      </c>
      <c r="C27" s="17">
        <v>1131465</v>
      </c>
      <c r="D27" s="6" t="s">
        <v>120</v>
      </c>
      <c r="E27" s="18">
        <v>513502211</v>
      </c>
      <c r="F27" s="6" t="s">
        <v>886</v>
      </c>
      <c r="G27" s="6" t="s">
        <v>92</v>
      </c>
      <c r="H27" s="7">
        <v>8426</v>
      </c>
      <c r="I27" s="7">
        <v>8377</v>
      </c>
      <c r="J27" s="7">
        <v>0</v>
      </c>
      <c r="K27" s="7">
        <v>705.85</v>
      </c>
      <c r="L27" s="8">
        <v>1.1000000000000001E-3</v>
      </c>
      <c r="M27" s="8">
        <v>2.2000000000000001E-3</v>
      </c>
      <c r="N27" s="8">
        <v>4.0000000000000002E-4</v>
      </c>
    </row>
    <row r="28" spans="2:14">
      <c r="B28" s="6" t="s">
        <v>898</v>
      </c>
      <c r="C28" s="17">
        <v>1117324</v>
      </c>
      <c r="D28" s="6" t="s">
        <v>120</v>
      </c>
      <c r="E28" s="18">
        <v>513502211</v>
      </c>
      <c r="F28" s="6" t="s">
        <v>886</v>
      </c>
      <c r="G28" s="6" t="s">
        <v>92</v>
      </c>
      <c r="H28" s="7">
        <v>38031</v>
      </c>
      <c r="I28" s="7">
        <v>10170</v>
      </c>
      <c r="J28" s="7">
        <v>0</v>
      </c>
      <c r="K28" s="7">
        <v>3867.75</v>
      </c>
      <c r="L28" s="8">
        <v>8.0000000000000004E-4</v>
      </c>
      <c r="M28" s="8">
        <v>1.2200000000000001E-2</v>
      </c>
      <c r="N28" s="8">
        <v>2E-3</v>
      </c>
    </row>
    <row r="29" spans="2:14">
      <c r="B29" s="6" t="s">
        <v>899</v>
      </c>
      <c r="C29" s="17">
        <v>1107739</v>
      </c>
      <c r="D29" s="6" t="s">
        <v>120</v>
      </c>
      <c r="E29" s="18">
        <v>513502211</v>
      </c>
      <c r="F29" s="6" t="s">
        <v>886</v>
      </c>
      <c r="G29" s="6" t="s">
        <v>92</v>
      </c>
      <c r="H29" s="7">
        <v>14522</v>
      </c>
      <c r="I29" s="7">
        <v>5960</v>
      </c>
      <c r="J29" s="7">
        <v>0</v>
      </c>
      <c r="K29" s="7">
        <v>865.51</v>
      </c>
      <c r="L29" s="8">
        <v>1.9E-3</v>
      </c>
      <c r="M29" s="8">
        <v>2.7000000000000001E-3</v>
      </c>
      <c r="N29" s="8">
        <v>4.0000000000000002E-4</v>
      </c>
    </row>
    <row r="30" spans="2:14">
      <c r="B30" s="6" t="s">
        <v>900</v>
      </c>
      <c r="C30" s="17">
        <v>1130723</v>
      </c>
      <c r="D30" s="6" t="s">
        <v>120</v>
      </c>
      <c r="E30" s="18">
        <v>513502211</v>
      </c>
      <c r="F30" s="6" t="s">
        <v>886</v>
      </c>
      <c r="G30" s="6" t="s">
        <v>92</v>
      </c>
      <c r="H30" s="7">
        <v>9533</v>
      </c>
      <c r="I30" s="7">
        <v>10500</v>
      </c>
      <c r="J30" s="7">
        <v>0</v>
      </c>
      <c r="K30" s="7">
        <v>1000.97</v>
      </c>
      <c r="L30" s="8">
        <v>1.5E-3</v>
      </c>
      <c r="M30" s="8">
        <v>3.2000000000000002E-3</v>
      </c>
      <c r="N30" s="8">
        <v>5.0000000000000001E-4</v>
      </c>
    </row>
    <row r="31" spans="2:14">
      <c r="B31" s="6" t="s">
        <v>901</v>
      </c>
      <c r="C31" s="17">
        <v>1121441</v>
      </c>
      <c r="D31" s="6" t="s">
        <v>120</v>
      </c>
      <c r="E31" s="18">
        <v>513502211</v>
      </c>
      <c r="F31" s="6" t="s">
        <v>886</v>
      </c>
      <c r="G31" s="6" t="s">
        <v>92</v>
      </c>
      <c r="H31" s="7">
        <v>3259</v>
      </c>
      <c r="I31" s="7">
        <v>11590</v>
      </c>
      <c r="J31" s="7">
        <v>0</v>
      </c>
      <c r="K31" s="7">
        <v>377.72</v>
      </c>
      <c r="L31" s="8">
        <v>2.0000000000000001E-4</v>
      </c>
      <c r="M31" s="8">
        <v>1.1999999999999999E-3</v>
      </c>
      <c r="N31" s="8">
        <v>2.0000000000000001E-4</v>
      </c>
    </row>
    <row r="32" spans="2:14">
      <c r="B32" s="6" t="s">
        <v>902</v>
      </c>
      <c r="C32" s="17">
        <v>1116904</v>
      </c>
      <c r="D32" s="6" t="s">
        <v>120</v>
      </c>
      <c r="E32" s="18">
        <v>513502211</v>
      </c>
      <c r="F32" s="6" t="s">
        <v>886</v>
      </c>
      <c r="G32" s="6" t="s">
        <v>92</v>
      </c>
      <c r="H32" s="7">
        <v>18249</v>
      </c>
      <c r="I32" s="7">
        <v>24120</v>
      </c>
      <c r="J32" s="7">
        <v>0</v>
      </c>
      <c r="K32" s="7">
        <v>4401.66</v>
      </c>
      <c r="L32" s="8">
        <v>1.4E-3</v>
      </c>
      <c r="M32" s="8">
        <v>1.3899999999999999E-2</v>
      </c>
      <c r="N32" s="8">
        <v>2.2000000000000001E-3</v>
      </c>
    </row>
    <row r="33" spans="2:14">
      <c r="B33" s="6" t="s">
        <v>903</v>
      </c>
      <c r="C33" s="17">
        <v>1137595</v>
      </c>
      <c r="D33" s="6" t="s">
        <v>120</v>
      </c>
      <c r="E33" s="18">
        <v>513502211</v>
      </c>
      <c r="F33" s="6" t="s">
        <v>886</v>
      </c>
      <c r="G33" s="6" t="s">
        <v>92</v>
      </c>
      <c r="H33" s="7">
        <v>66301</v>
      </c>
      <c r="I33" s="7">
        <v>1970</v>
      </c>
      <c r="J33" s="7">
        <v>0</v>
      </c>
      <c r="K33" s="7">
        <v>1306.1300000000001</v>
      </c>
      <c r="L33" s="8">
        <v>1.8E-3</v>
      </c>
      <c r="M33" s="8">
        <v>4.1000000000000003E-3</v>
      </c>
      <c r="N33" s="8">
        <v>6.9999999999999999E-4</v>
      </c>
    </row>
    <row r="34" spans="2:14">
      <c r="B34" s="6" t="s">
        <v>904</v>
      </c>
      <c r="C34" s="17">
        <v>1137959</v>
      </c>
      <c r="D34" s="6" t="s">
        <v>120</v>
      </c>
      <c r="E34" s="18">
        <v>513502211</v>
      </c>
      <c r="F34" s="6" t="s">
        <v>886</v>
      </c>
      <c r="G34" s="6" t="s">
        <v>92</v>
      </c>
      <c r="H34" s="7">
        <v>22800</v>
      </c>
      <c r="I34" s="7">
        <v>10370</v>
      </c>
      <c r="J34" s="7">
        <v>0</v>
      </c>
      <c r="K34" s="7">
        <v>2364.36</v>
      </c>
      <c r="L34" s="8">
        <v>3.8E-3</v>
      </c>
      <c r="M34" s="8">
        <v>7.4999999999999997E-3</v>
      </c>
      <c r="N34" s="8">
        <v>1.1999999999999999E-3</v>
      </c>
    </row>
    <row r="35" spans="2:14">
      <c r="B35" s="6" t="s">
        <v>905</v>
      </c>
      <c r="C35" s="17">
        <v>1095728</v>
      </c>
      <c r="D35" s="6" t="s">
        <v>120</v>
      </c>
      <c r="E35" s="18">
        <v>513594101</v>
      </c>
      <c r="F35" s="6" t="s">
        <v>886</v>
      </c>
      <c r="G35" s="6" t="s">
        <v>92</v>
      </c>
      <c r="H35" s="7">
        <v>25591</v>
      </c>
      <c r="I35" s="7">
        <v>13130</v>
      </c>
      <c r="J35" s="7">
        <v>0</v>
      </c>
      <c r="K35" s="7">
        <v>3360.1</v>
      </c>
      <c r="L35" s="8">
        <v>1.5E-3</v>
      </c>
      <c r="M35" s="8">
        <v>1.06E-2</v>
      </c>
      <c r="N35" s="8">
        <v>1.6999999999999999E-3</v>
      </c>
    </row>
    <row r="36" spans="2:14">
      <c r="B36" s="6" t="s">
        <v>906</v>
      </c>
      <c r="C36" s="17">
        <v>1118777</v>
      </c>
      <c r="D36" s="6" t="s">
        <v>120</v>
      </c>
      <c r="E36" s="18">
        <v>513944660</v>
      </c>
      <c r="F36" s="6" t="s">
        <v>886</v>
      </c>
      <c r="G36" s="6" t="s">
        <v>92</v>
      </c>
      <c r="H36" s="7">
        <v>24492</v>
      </c>
      <c r="I36" s="7">
        <v>7114</v>
      </c>
      <c r="J36" s="7">
        <v>0</v>
      </c>
      <c r="K36" s="7">
        <v>1742.36</v>
      </c>
      <c r="L36" s="8">
        <v>2.2000000000000001E-3</v>
      </c>
      <c r="M36" s="8">
        <v>5.4999999999999997E-3</v>
      </c>
      <c r="N36" s="8">
        <v>8.9999999999999998E-4</v>
      </c>
    </row>
    <row r="37" spans="2:14">
      <c r="B37" s="6" t="s">
        <v>907</v>
      </c>
      <c r="C37" s="17">
        <v>1095710</v>
      </c>
      <c r="D37" s="6" t="s">
        <v>120</v>
      </c>
      <c r="E37" s="18">
        <v>513594101</v>
      </c>
      <c r="F37" s="6" t="s">
        <v>886</v>
      </c>
      <c r="G37" s="6" t="s">
        <v>92</v>
      </c>
      <c r="H37" s="7">
        <v>80172</v>
      </c>
      <c r="I37" s="7">
        <v>10850</v>
      </c>
      <c r="J37" s="7">
        <v>0</v>
      </c>
      <c r="K37" s="7">
        <v>8698.66</v>
      </c>
      <c r="L37" s="8">
        <v>3.0999999999999999E-3</v>
      </c>
      <c r="M37" s="8">
        <v>2.75E-2</v>
      </c>
      <c r="N37" s="8">
        <v>4.4000000000000003E-3</v>
      </c>
    </row>
    <row r="38" spans="2:14">
      <c r="B38" s="6" t="s">
        <v>908</v>
      </c>
      <c r="C38" s="17">
        <v>1095751</v>
      </c>
      <c r="D38" s="6" t="s">
        <v>120</v>
      </c>
      <c r="E38" s="18">
        <v>513594101</v>
      </c>
      <c r="F38" s="6" t="s">
        <v>886</v>
      </c>
      <c r="G38" s="6" t="s">
        <v>92</v>
      </c>
      <c r="H38" s="7">
        <v>4710</v>
      </c>
      <c r="I38" s="7">
        <v>10820</v>
      </c>
      <c r="J38" s="7">
        <v>0</v>
      </c>
      <c r="K38" s="7">
        <v>509.62</v>
      </c>
      <c r="L38" s="8">
        <v>2.9999999999999997E-4</v>
      </c>
      <c r="M38" s="8">
        <v>1.6000000000000001E-3</v>
      </c>
      <c r="N38" s="8">
        <v>2.9999999999999997E-4</v>
      </c>
    </row>
    <row r="39" spans="2:14">
      <c r="B39" s="6" t="s">
        <v>909</v>
      </c>
      <c r="C39" s="17">
        <v>1122647</v>
      </c>
      <c r="D39" s="6" t="s">
        <v>120</v>
      </c>
      <c r="E39" s="18">
        <v>513944660</v>
      </c>
      <c r="F39" s="6" t="s">
        <v>886</v>
      </c>
      <c r="G39" s="6" t="s">
        <v>92</v>
      </c>
      <c r="H39" s="7">
        <v>79236</v>
      </c>
      <c r="I39" s="7">
        <v>1598</v>
      </c>
      <c r="J39" s="7">
        <v>0</v>
      </c>
      <c r="K39" s="7">
        <v>1266.19</v>
      </c>
      <c r="L39" s="8">
        <v>2.8999999999999998E-3</v>
      </c>
      <c r="M39" s="8">
        <v>4.0000000000000001E-3</v>
      </c>
      <c r="N39" s="8">
        <v>5.9999999999999995E-4</v>
      </c>
    </row>
    <row r="40" spans="2:14">
      <c r="B40" s="13" t="s">
        <v>910</v>
      </c>
      <c r="C40" s="14"/>
      <c r="D40" s="13"/>
      <c r="E40" s="13"/>
      <c r="F40" s="13"/>
      <c r="G40" s="13"/>
      <c r="H40" s="15">
        <v>652262</v>
      </c>
      <c r="K40" s="15">
        <v>23760.38</v>
      </c>
      <c r="M40" s="16">
        <v>7.5200000000000003E-2</v>
      </c>
      <c r="N40" s="16">
        <v>1.2E-2</v>
      </c>
    </row>
    <row r="41" spans="2:14">
      <c r="B41" s="6" t="s">
        <v>911</v>
      </c>
      <c r="C41" s="17">
        <v>1134568</v>
      </c>
      <c r="D41" s="6" t="s">
        <v>120</v>
      </c>
      <c r="E41" s="18">
        <v>513952457</v>
      </c>
      <c r="F41" s="6" t="s">
        <v>912</v>
      </c>
      <c r="G41" s="6" t="s">
        <v>92</v>
      </c>
      <c r="H41" s="7">
        <v>313373</v>
      </c>
      <c r="I41" s="7">
        <v>3682.97</v>
      </c>
      <c r="J41" s="7">
        <v>0</v>
      </c>
      <c r="K41" s="7">
        <v>11541.43</v>
      </c>
      <c r="L41" s="8">
        <v>1.0200000000000001E-2</v>
      </c>
      <c r="M41" s="8">
        <v>3.6499999999999998E-2</v>
      </c>
      <c r="N41" s="8">
        <v>5.8999999999999999E-3</v>
      </c>
    </row>
    <row r="42" spans="2:14">
      <c r="B42" s="6" t="s">
        <v>913</v>
      </c>
      <c r="C42" s="17">
        <v>1116334</v>
      </c>
      <c r="D42" s="6" t="s">
        <v>120</v>
      </c>
      <c r="E42" s="18">
        <v>513502211</v>
      </c>
      <c r="F42" s="6" t="s">
        <v>912</v>
      </c>
      <c r="G42" s="6" t="s">
        <v>92</v>
      </c>
      <c r="H42" s="7">
        <v>338889</v>
      </c>
      <c r="I42" s="7">
        <v>3605.59</v>
      </c>
      <c r="J42" s="7">
        <v>0</v>
      </c>
      <c r="K42" s="7">
        <v>12218.95</v>
      </c>
      <c r="L42" s="8">
        <v>1.4800000000000001E-2</v>
      </c>
      <c r="M42" s="8">
        <v>3.8699999999999998E-2</v>
      </c>
      <c r="N42" s="8">
        <v>6.1999999999999998E-3</v>
      </c>
    </row>
    <row r="43" spans="2:14">
      <c r="B43" s="13" t="s">
        <v>914</v>
      </c>
      <c r="C43" s="14"/>
      <c r="D43" s="13"/>
      <c r="E43" s="13"/>
      <c r="F43" s="13"/>
      <c r="G43" s="13"/>
      <c r="H43" s="15">
        <v>429145</v>
      </c>
      <c r="K43" s="15">
        <v>8877.7900000000009</v>
      </c>
      <c r="M43" s="16">
        <v>2.81E-2</v>
      </c>
      <c r="N43" s="16">
        <v>4.4999999999999997E-3</v>
      </c>
    </row>
    <row r="44" spans="2:14">
      <c r="B44" s="6" t="s">
        <v>915</v>
      </c>
      <c r="C44" s="17">
        <v>1124114</v>
      </c>
      <c r="D44" s="6" t="s">
        <v>120</v>
      </c>
      <c r="E44" s="18">
        <v>513952457</v>
      </c>
      <c r="F44" s="6" t="s">
        <v>916</v>
      </c>
      <c r="G44" s="6" t="s">
        <v>92</v>
      </c>
      <c r="H44" s="7">
        <v>31226</v>
      </c>
      <c r="I44" s="7">
        <v>8924.25</v>
      </c>
      <c r="J44" s="7">
        <v>0</v>
      </c>
      <c r="K44" s="7">
        <v>2786.69</v>
      </c>
      <c r="L44" s="8">
        <v>6.4000000000000003E-3</v>
      </c>
      <c r="M44" s="8">
        <v>8.8000000000000005E-3</v>
      </c>
      <c r="N44" s="8">
        <v>1.4E-3</v>
      </c>
    </row>
    <row r="45" spans="2:14">
      <c r="B45" s="6" t="s">
        <v>917</v>
      </c>
      <c r="C45" s="17">
        <v>1126705</v>
      </c>
      <c r="D45" s="6" t="s">
        <v>120</v>
      </c>
      <c r="E45" s="18">
        <v>513502211</v>
      </c>
      <c r="F45" s="6" t="s">
        <v>916</v>
      </c>
      <c r="G45" s="6" t="s">
        <v>92</v>
      </c>
      <c r="H45" s="7">
        <v>31126</v>
      </c>
      <c r="I45" s="7">
        <v>9078</v>
      </c>
      <c r="J45" s="7">
        <v>0</v>
      </c>
      <c r="K45" s="7">
        <v>2825.62</v>
      </c>
      <c r="L45" s="8">
        <v>2.8999999999999998E-3</v>
      </c>
      <c r="M45" s="8">
        <v>8.8999999999999999E-3</v>
      </c>
      <c r="N45" s="8">
        <v>1.4E-3</v>
      </c>
    </row>
    <row r="46" spans="2:14">
      <c r="B46" s="6" t="s">
        <v>918</v>
      </c>
      <c r="C46" s="17">
        <v>1102912</v>
      </c>
      <c r="D46" s="6" t="s">
        <v>120</v>
      </c>
      <c r="E46" s="18">
        <v>513516161</v>
      </c>
      <c r="F46" s="6" t="s">
        <v>916</v>
      </c>
      <c r="G46" s="6" t="s">
        <v>92</v>
      </c>
      <c r="H46" s="7">
        <v>366793</v>
      </c>
      <c r="I46" s="7">
        <v>890.28</v>
      </c>
      <c r="J46" s="7">
        <v>0</v>
      </c>
      <c r="K46" s="7">
        <v>3265.48</v>
      </c>
      <c r="L46" s="8">
        <v>4.4000000000000003E-3</v>
      </c>
      <c r="M46" s="8">
        <v>1.03E-2</v>
      </c>
      <c r="N46" s="8">
        <v>1.6999999999999999E-3</v>
      </c>
    </row>
    <row r="47" spans="2:14">
      <c r="B47" s="13" t="s">
        <v>919</v>
      </c>
      <c r="C47" s="14"/>
      <c r="D47" s="13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13" t="s">
        <v>920</v>
      </c>
      <c r="C48" s="14"/>
      <c r="D48" s="13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3" t="s">
        <v>921</v>
      </c>
      <c r="C49" s="12"/>
      <c r="D49" s="3"/>
      <c r="E49" s="3"/>
      <c r="F49" s="3"/>
      <c r="G49" s="3"/>
      <c r="H49" s="9">
        <v>906819.57</v>
      </c>
      <c r="K49" s="9">
        <v>230004.2</v>
      </c>
      <c r="M49" s="10">
        <v>0.7278</v>
      </c>
      <c r="N49" s="10">
        <v>0.1166</v>
      </c>
    </row>
    <row r="50" spans="2:14">
      <c r="B50" s="13" t="s">
        <v>922</v>
      </c>
      <c r="C50" s="14"/>
      <c r="D50" s="13"/>
      <c r="E50" s="13"/>
      <c r="F50" s="13"/>
      <c r="G50" s="13"/>
      <c r="H50" s="15">
        <v>856474.57</v>
      </c>
      <c r="K50" s="15">
        <v>211508.37</v>
      </c>
      <c r="M50" s="16">
        <v>0.66920000000000002</v>
      </c>
      <c r="N50" s="16">
        <v>0.1072</v>
      </c>
    </row>
    <row r="51" spans="2:14">
      <c r="B51" s="6" t="s">
        <v>866</v>
      </c>
      <c r="C51" s="17" t="s">
        <v>923</v>
      </c>
      <c r="D51" s="6" t="s">
        <v>807</v>
      </c>
      <c r="E51" s="6"/>
      <c r="F51" s="6" t="s">
        <v>886</v>
      </c>
      <c r="G51" s="6" t="s">
        <v>43</v>
      </c>
      <c r="H51" s="7">
        <v>10609</v>
      </c>
      <c r="I51" s="7">
        <v>3238</v>
      </c>
      <c r="J51" s="7">
        <v>0</v>
      </c>
      <c r="K51" s="7">
        <v>1253.5</v>
      </c>
      <c r="L51" s="8">
        <v>5.0000000000000001E-4</v>
      </c>
      <c r="M51" s="8">
        <v>4.0000000000000001E-3</v>
      </c>
      <c r="N51" s="8">
        <v>5.9999999999999995E-4</v>
      </c>
    </row>
    <row r="52" spans="2:14">
      <c r="B52" s="6" t="s">
        <v>924</v>
      </c>
      <c r="C52" s="17" t="s">
        <v>925</v>
      </c>
      <c r="D52" s="6" t="s">
        <v>439</v>
      </c>
      <c r="E52" s="6"/>
      <c r="F52" s="6" t="s">
        <v>886</v>
      </c>
      <c r="G52" s="6" t="s">
        <v>48</v>
      </c>
      <c r="H52" s="7">
        <v>2453</v>
      </c>
      <c r="I52" s="7">
        <v>24715</v>
      </c>
      <c r="J52" s="7">
        <v>0</v>
      </c>
      <c r="K52" s="7">
        <v>2561.9299999999998</v>
      </c>
      <c r="L52" s="8">
        <v>1.4E-3</v>
      </c>
      <c r="M52" s="8">
        <v>8.0999999999999996E-3</v>
      </c>
      <c r="N52" s="8">
        <v>1.2999999999999999E-3</v>
      </c>
    </row>
    <row r="53" spans="2:14">
      <c r="B53" s="6" t="s">
        <v>926</v>
      </c>
      <c r="C53" s="17" t="s">
        <v>927</v>
      </c>
      <c r="D53" s="6" t="s">
        <v>152</v>
      </c>
      <c r="E53" s="6"/>
      <c r="F53" s="6" t="s">
        <v>886</v>
      </c>
      <c r="G53" s="6" t="s">
        <v>43</v>
      </c>
      <c r="H53" s="7">
        <v>25143</v>
      </c>
      <c r="I53" s="7">
        <v>7547</v>
      </c>
      <c r="J53" s="7">
        <v>0</v>
      </c>
      <c r="K53" s="7">
        <v>6924.13</v>
      </c>
      <c r="L53" s="8">
        <v>2.0000000000000001E-4</v>
      </c>
      <c r="M53" s="8">
        <v>2.1899999999999999E-2</v>
      </c>
      <c r="N53" s="8">
        <v>3.5000000000000001E-3</v>
      </c>
    </row>
    <row r="54" spans="2:14">
      <c r="B54" s="6" t="s">
        <v>928</v>
      </c>
      <c r="C54" s="17" t="s">
        <v>929</v>
      </c>
      <c r="D54" s="6" t="s">
        <v>710</v>
      </c>
      <c r="E54" s="6"/>
      <c r="F54" s="6" t="s">
        <v>886</v>
      </c>
      <c r="G54" s="6" t="s">
        <v>43</v>
      </c>
      <c r="H54" s="7">
        <v>8800</v>
      </c>
      <c r="I54" s="7">
        <v>2526</v>
      </c>
      <c r="J54" s="7">
        <v>0</v>
      </c>
      <c r="K54" s="7">
        <v>811.13</v>
      </c>
      <c r="L54" s="8">
        <v>5.0000000000000001E-4</v>
      </c>
      <c r="M54" s="8">
        <v>2.5999999999999999E-3</v>
      </c>
      <c r="N54" s="8">
        <v>4.0000000000000002E-4</v>
      </c>
    </row>
    <row r="55" spans="2:14">
      <c r="B55" s="6" t="s">
        <v>930</v>
      </c>
      <c r="C55" s="17">
        <v>62000452</v>
      </c>
      <c r="D55" s="6" t="s">
        <v>710</v>
      </c>
      <c r="E55" s="6"/>
      <c r="F55" s="6" t="s">
        <v>886</v>
      </c>
      <c r="G55" s="6" t="s">
        <v>43</v>
      </c>
      <c r="H55" s="7">
        <v>1968.12</v>
      </c>
      <c r="I55" s="7">
        <v>1</v>
      </c>
      <c r="J55" s="7">
        <v>0</v>
      </c>
      <c r="K55" s="7">
        <v>7.18</v>
      </c>
      <c r="M55" s="8">
        <v>0</v>
      </c>
      <c r="N55" s="8">
        <v>0</v>
      </c>
    </row>
    <row r="56" spans="2:14">
      <c r="B56" s="6" t="s">
        <v>931</v>
      </c>
      <c r="C56" s="17" t="s">
        <v>932</v>
      </c>
      <c r="D56" s="6" t="s">
        <v>710</v>
      </c>
      <c r="E56" s="6"/>
      <c r="F56" s="6" t="s">
        <v>886</v>
      </c>
      <c r="G56" s="6" t="s">
        <v>43</v>
      </c>
      <c r="H56" s="7">
        <v>5400</v>
      </c>
      <c r="I56" s="7">
        <v>5299</v>
      </c>
      <c r="J56" s="7">
        <v>0.74</v>
      </c>
      <c r="K56" s="7">
        <v>1044.8800000000001</v>
      </c>
      <c r="L56" s="8">
        <v>2.9999999999999997E-4</v>
      </c>
      <c r="M56" s="8">
        <v>3.3E-3</v>
      </c>
      <c r="N56" s="8">
        <v>5.0000000000000001E-4</v>
      </c>
    </row>
    <row r="57" spans="2:14">
      <c r="B57" s="6" t="s">
        <v>933</v>
      </c>
      <c r="C57" s="17" t="s">
        <v>934</v>
      </c>
      <c r="D57" s="6" t="s">
        <v>152</v>
      </c>
      <c r="E57" s="6"/>
      <c r="F57" s="6" t="s">
        <v>886</v>
      </c>
      <c r="G57" s="6" t="s">
        <v>43</v>
      </c>
      <c r="H57" s="7">
        <v>5565</v>
      </c>
      <c r="I57" s="7">
        <v>4154</v>
      </c>
      <c r="J57" s="7">
        <v>0</v>
      </c>
      <c r="K57" s="7">
        <v>843.54</v>
      </c>
      <c r="L57" s="8">
        <v>5.9999999999999995E-4</v>
      </c>
      <c r="M57" s="8">
        <v>2.7000000000000001E-3</v>
      </c>
      <c r="N57" s="8">
        <v>4.0000000000000002E-4</v>
      </c>
    </row>
    <row r="58" spans="2:14">
      <c r="B58" s="6" t="s">
        <v>935</v>
      </c>
      <c r="C58" s="17">
        <v>62004813</v>
      </c>
      <c r="D58" s="6" t="s">
        <v>152</v>
      </c>
      <c r="E58" s="6"/>
      <c r="F58" s="6" t="s">
        <v>886</v>
      </c>
      <c r="G58" s="6" t="s">
        <v>43</v>
      </c>
      <c r="H58" s="7">
        <v>603.94000000000005</v>
      </c>
      <c r="I58" s="7">
        <v>1</v>
      </c>
      <c r="J58" s="7">
        <v>0</v>
      </c>
      <c r="K58" s="7">
        <v>2.2000000000000002</v>
      </c>
      <c r="M58" s="8">
        <v>0</v>
      </c>
      <c r="N58" s="8">
        <v>0</v>
      </c>
    </row>
    <row r="59" spans="2:14">
      <c r="B59" s="6" t="s">
        <v>936</v>
      </c>
      <c r="C59" s="17" t="s">
        <v>937</v>
      </c>
      <c r="D59" s="6" t="s">
        <v>152</v>
      </c>
      <c r="E59" s="6"/>
      <c r="F59" s="6" t="s">
        <v>886</v>
      </c>
      <c r="G59" s="6" t="s">
        <v>43</v>
      </c>
      <c r="H59" s="7">
        <v>5940</v>
      </c>
      <c r="I59" s="7">
        <v>1767</v>
      </c>
      <c r="J59" s="7">
        <v>0</v>
      </c>
      <c r="K59" s="7">
        <v>383</v>
      </c>
      <c r="L59" s="8">
        <v>8.9999999999999998E-4</v>
      </c>
      <c r="M59" s="8">
        <v>1.1999999999999999E-3</v>
      </c>
      <c r="N59" s="8">
        <v>2.0000000000000001E-4</v>
      </c>
    </row>
    <row r="60" spans="2:14">
      <c r="B60" s="6" t="s">
        <v>938</v>
      </c>
      <c r="C60" s="17" t="s">
        <v>939</v>
      </c>
      <c r="D60" s="6" t="s">
        <v>152</v>
      </c>
      <c r="E60" s="6"/>
      <c r="F60" s="6" t="s">
        <v>886</v>
      </c>
      <c r="G60" s="6" t="s">
        <v>43</v>
      </c>
      <c r="H60" s="7">
        <v>33430</v>
      </c>
      <c r="I60" s="7">
        <v>1039</v>
      </c>
      <c r="J60" s="7">
        <v>0</v>
      </c>
      <c r="K60" s="7">
        <v>1267.44</v>
      </c>
      <c r="L60" s="8">
        <v>3.5000000000000001E-3</v>
      </c>
      <c r="M60" s="8">
        <v>4.0000000000000001E-3</v>
      </c>
      <c r="N60" s="8">
        <v>5.9999999999999995E-4</v>
      </c>
    </row>
    <row r="61" spans="2:14">
      <c r="B61" s="6" t="s">
        <v>940</v>
      </c>
      <c r="C61" s="17" t="s">
        <v>941</v>
      </c>
      <c r="D61" s="6" t="s">
        <v>152</v>
      </c>
      <c r="E61" s="6"/>
      <c r="F61" s="6" t="s">
        <v>886</v>
      </c>
      <c r="G61" s="6" t="s">
        <v>43</v>
      </c>
      <c r="H61" s="7">
        <v>3516</v>
      </c>
      <c r="I61" s="7">
        <v>15814</v>
      </c>
      <c r="J61" s="7">
        <v>3.21</v>
      </c>
      <c r="K61" s="7">
        <v>2032.12</v>
      </c>
      <c r="L61" s="8">
        <v>4.0000000000000002E-4</v>
      </c>
      <c r="M61" s="8">
        <v>6.4000000000000003E-3</v>
      </c>
      <c r="N61" s="8">
        <v>1E-3</v>
      </c>
    </row>
    <row r="62" spans="2:14">
      <c r="B62" s="6" t="s">
        <v>942</v>
      </c>
      <c r="C62" s="17" t="s">
        <v>943</v>
      </c>
      <c r="D62" s="6" t="s">
        <v>710</v>
      </c>
      <c r="E62" s="6"/>
      <c r="F62" s="6" t="s">
        <v>886</v>
      </c>
      <c r="G62" s="6" t="s">
        <v>43</v>
      </c>
      <c r="H62" s="7">
        <v>498</v>
      </c>
      <c r="I62" s="7">
        <v>10795</v>
      </c>
      <c r="J62" s="7">
        <v>0.21</v>
      </c>
      <c r="K62" s="7">
        <v>196.38</v>
      </c>
      <c r="L62" s="8">
        <v>0</v>
      </c>
      <c r="M62" s="8">
        <v>5.9999999999999995E-4</v>
      </c>
      <c r="N62" s="8">
        <v>1E-4</v>
      </c>
    </row>
    <row r="63" spans="2:14">
      <c r="B63" s="6" t="s">
        <v>944</v>
      </c>
      <c r="C63" s="17" t="s">
        <v>945</v>
      </c>
      <c r="D63" s="6" t="s">
        <v>152</v>
      </c>
      <c r="E63" s="6"/>
      <c r="F63" s="6" t="s">
        <v>886</v>
      </c>
      <c r="G63" s="6" t="s">
        <v>43</v>
      </c>
      <c r="H63" s="7">
        <v>14050</v>
      </c>
      <c r="I63" s="7">
        <v>4236</v>
      </c>
      <c r="J63" s="7">
        <v>0</v>
      </c>
      <c r="K63" s="7">
        <v>2171.73</v>
      </c>
      <c r="L63" s="8">
        <v>1E-4</v>
      </c>
      <c r="M63" s="8">
        <v>6.8999999999999999E-3</v>
      </c>
      <c r="N63" s="8">
        <v>1.1000000000000001E-3</v>
      </c>
    </row>
    <row r="64" spans="2:14">
      <c r="B64" s="6" t="s">
        <v>946</v>
      </c>
      <c r="C64" s="17" t="s">
        <v>947</v>
      </c>
      <c r="D64" s="6" t="s">
        <v>152</v>
      </c>
      <c r="E64" s="6"/>
      <c r="F64" s="6" t="s">
        <v>886</v>
      </c>
      <c r="G64" s="6" t="s">
        <v>43</v>
      </c>
      <c r="H64" s="7">
        <v>11750</v>
      </c>
      <c r="I64" s="7">
        <v>5307</v>
      </c>
      <c r="J64" s="7">
        <v>9.34</v>
      </c>
      <c r="K64" s="7">
        <v>2284.7600000000002</v>
      </c>
      <c r="L64" s="8">
        <v>0</v>
      </c>
      <c r="M64" s="8">
        <v>7.1999999999999998E-3</v>
      </c>
      <c r="N64" s="8">
        <v>1.1999999999999999E-3</v>
      </c>
    </row>
    <row r="65" spans="2:14">
      <c r="B65" s="6" t="s">
        <v>948</v>
      </c>
      <c r="C65" s="17" t="s">
        <v>949</v>
      </c>
      <c r="D65" s="6" t="s">
        <v>152</v>
      </c>
      <c r="E65" s="6"/>
      <c r="F65" s="6" t="s">
        <v>886</v>
      </c>
      <c r="G65" s="6" t="s">
        <v>43</v>
      </c>
      <c r="H65" s="7">
        <v>29000</v>
      </c>
      <c r="I65" s="7">
        <v>3019</v>
      </c>
      <c r="J65" s="7">
        <v>0</v>
      </c>
      <c r="K65" s="7">
        <v>3194.74</v>
      </c>
      <c r="L65" s="8">
        <v>1.8E-3</v>
      </c>
      <c r="M65" s="8">
        <v>1.01E-2</v>
      </c>
      <c r="N65" s="8">
        <v>1.6000000000000001E-3</v>
      </c>
    </row>
    <row r="66" spans="2:14">
      <c r="B66" s="6" t="s">
        <v>950</v>
      </c>
      <c r="C66" s="17" t="s">
        <v>951</v>
      </c>
      <c r="D66" s="6" t="s">
        <v>152</v>
      </c>
      <c r="E66" s="6"/>
      <c r="F66" s="6" t="s">
        <v>886</v>
      </c>
      <c r="G66" s="6" t="s">
        <v>43</v>
      </c>
      <c r="H66" s="7">
        <v>7597</v>
      </c>
      <c r="I66" s="7">
        <v>4692</v>
      </c>
      <c r="J66" s="7">
        <v>0</v>
      </c>
      <c r="K66" s="7">
        <v>1300.69</v>
      </c>
      <c r="L66" s="8">
        <v>2.9999999999999997E-4</v>
      </c>
      <c r="M66" s="8">
        <v>4.1000000000000003E-3</v>
      </c>
      <c r="N66" s="8">
        <v>6.9999999999999999E-4</v>
      </c>
    </row>
    <row r="67" spans="2:14">
      <c r="B67" s="6" t="s">
        <v>952</v>
      </c>
      <c r="C67" s="17" t="s">
        <v>953</v>
      </c>
      <c r="D67" s="6" t="s">
        <v>152</v>
      </c>
      <c r="E67" s="6"/>
      <c r="F67" s="6" t="s">
        <v>886</v>
      </c>
      <c r="G67" s="6" t="s">
        <v>43</v>
      </c>
      <c r="H67" s="7">
        <v>6666</v>
      </c>
      <c r="I67" s="7">
        <v>4583</v>
      </c>
      <c r="J67" s="7">
        <v>0</v>
      </c>
      <c r="K67" s="7">
        <v>1114.78</v>
      </c>
      <c r="L67" s="8">
        <v>1E-4</v>
      </c>
      <c r="M67" s="8">
        <v>3.5000000000000001E-3</v>
      </c>
      <c r="N67" s="8">
        <v>5.9999999999999995E-4</v>
      </c>
    </row>
    <row r="68" spans="2:14">
      <c r="B68" s="6" t="s">
        <v>954</v>
      </c>
      <c r="C68" s="17" t="s">
        <v>955</v>
      </c>
      <c r="D68" s="6" t="s">
        <v>152</v>
      </c>
      <c r="E68" s="6"/>
      <c r="F68" s="6" t="s">
        <v>886</v>
      </c>
      <c r="G68" s="6" t="s">
        <v>43</v>
      </c>
      <c r="H68" s="7">
        <v>8537</v>
      </c>
      <c r="I68" s="7">
        <v>3011</v>
      </c>
      <c r="J68" s="7">
        <v>0</v>
      </c>
      <c r="K68" s="7">
        <v>937.97</v>
      </c>
      <c r="L68" s="8">
        <v>2.0000000000000001E-4</v>
      </c>
      <c r="M68" s="8">
        <v>3.0000000000000001E-3</v>
      </c>
      <c r="N68" s="8">
        <v>5.0000000000000001E-4</v>
      </c>
    </row>
    <row r="69" spans="2:14">
      <c r="B69" s="6" t="s">
        <v>956</v>
      </c>
      <c r="C69" s="17" t="s">
        <v>957</v>
      </c>
      <c r="D69" s="6" t="s">
        <v>152</v>
      </c>
      <c r="E69" s="6"/>
      <c r="F69" s="6" t="s">
        <v>886</v>
      </c>
      <c r="G69" s="6" t="s">
        <v>43</v>
      </c>
      <c r="H69" s="7">
        <v>9461</v>
      </c>
      <c r="I69" s="7">
        <v>16388</v>
      </c>
      <c r="J69" s="7">
        <v>0</v>
      </c>
      <c r="K69" s="7">
        <v>5657.66</v>
      </c>
      <c r="L69" s="8">
        <v>0</v>
      </c>
      <c r="M69" s="8">
        <v>1.7899999999999999E-2</v>
      </c>
      <c r="N69" s="8">
        <v>2.8999999999999998E-3</v>
      </c>
    </row>
    <row r="70" spans="2:14">
      <c r="B70" s="6" t="s">
        <v>958</v>
      </c>
      <c r="C70" s="17" t="s">
        <v>959</v>
      </c>
      <c r="D70" s="6" t="s">
        <v>152</v>
      </c>
      <c r="E70" s="6"/>
      <c r="F70" s="6" t="s">
        <v>886</v>
      </c>
      <c r="G70" s="6" t="s">
        <v>43</v>
      </c>
      <c r="H70" s="7">
        <v>5183</v>
      </c>
      <c r="I70" s="7">
        <v>19190</v>
      </c>
      <c r="J70" s="7">
        <v>6.16</v>
      </c>
      <c r="K70" s="7">
        <v>3635.52</v>
      </c>
      <c r="L70" s="8">
        <v>1E-3</v>
      </c>
      <c r="M70" s="8">
        <v>1.15E-2</v>
      </c>
      <c r="N70" s="8">
        <v>1.8E-3</v>
      </c>
    </row>
    <row r="71" spans="2:14">
      <c r="B71" s="6" t="s">
        <v>960</v>
      </c>
      <c r="C71" s="17" t="s">
        <v>961</v>
      </c>
      <c r="D71" s="6" t="s">
        <v>152</v>
      </c>
      <c r="E71" s="6"/>
      <c r="F71" s="6" t="s">
        <v>886</v>
      </c>
      <c r="G71" s="6" t="s">
        <v>43</v>
      </c>
      <c r="H71" s="7">
        <v>26159</v>
      </c>
      <c r="I71" s="7">
        <v>3780</v>
      </c>
      <c r="J71" s="7">
        <v>3.26</v>
      </c>
      <c r="K71" s="7">
        <v>3611.43</v>
      </c>
      <c r="L71" s="8">
        <v>4.0000000000000002E-4</v>
      </c>
      <c r="M71" s="8">
        <v>1.14E-2</v>
      </c>
      <c r="N71" s="8">
        <v>1.8E-3</v>
      </c>
    </row>
    <row r="72" spans="2:14">
      <c r="B72" s="6" t="s">
        <v>962</v>
      </c>
      <c r="C72" s="17" t="s">
        <v>963</v>
      </c>
      <c r="D72" s="6" t="s">
        <v>152</v>
      </c>
      <c r="E72" s="6"/>
      <c r="F72" s="6" t="s">
        <v>886</v>
      </c>
      <c r="G72" s="6" t="s">
        <v>43</v>
      </c>
      <c r="H72" s="7">
        <v>3120</v>
      </c>
      <c r="I72" s="7">
        <v>3651</v>
      </c>
      <c r="J72" s="7">
        <v>0.73</v>
      </c>
      <c r="K72" s="7">
        <v>416.39</v>
      </c>
      <c r="L72" s="8">
        <v>4.0000000000000002E-4</v>
      </c>
      <c r="M72" s="8">
        <v>1.2999999999999999E-3</v>
      </c>
      <c r="N72" s="8">
        <v>2.0000000000000001E-4</v>
      </c>
    </row>
    <row r="73" spans="2:14">
      <c r="B73" s="6" t="s">
        <v>964</v>
      </c>
      <c r="C73" s="17" t="s">
        <v>965</v>
      </c>
      <c r="D73" s="6" t="s">
        <v>152</v>
      </c>
      <c r="E73" s="6"/>
      <c r="F73" s="6" t="s">
        <v>886</v>
      </c>
      <c r="G73" s="6" t="s">
        <v>43</v>
      </c>
      <c r="H73" s="7">
        <v>3800</v>
      </c>
      <c r="I73" s="7">
        <v>3189</v>
      </c>
      <c r="J73" s="7">
        <v>0</v>
      </c>
      <c r="K73" s="7">
        <v>442.19</v>
      </c>
      <c r="L73" s="8">
        <v>0</v>
      </c>
      <c r="M73" s="8">
        <v>1.4E-3</v>
      </c>
      <c r="N73" s="8">
        <v>2.0000000000000001E-4</v>
      </c>
    </row>
    <row r="74" spans="2:14">
      <c r="B74" s="6" t="s">
        <v>966</v>
      </c>
      <c r="C74" s="17" t="s">
        <v>967</v>
      </c>
      <c r="D74" s="6" t="s">
        <v>793</v>
      </c>
      <c r="E74" s="6"/>
      <c r="F74" s="6" t="s">
        <v>886</v>
      </c>
      <c r="G74" s="6" t="s">
        <v>46</v>
      </c>
      <c r="H74" s="7">
        <v>6495</v>
      </c>
      <c r="I74" s="7">
        <v>10918</v>
      </c>
      <c r="J74" s="7">
        <v>0</v>
      </c>
      <c r="K74" s="7">
        <v>2592.91</v>
      </c>
      <c r="L74" s="8">
        <v>6.9999999999999999E-4</v>
      </c>
      <c r="M74" s="8">
        <v>8.2000000000000007E-3</v>
      </c>
      <c r="N74" s="8">
        <v>1.2999999999999999E-3</v>
      </c>
    </row>
    <row r="75" spans="2:14">
      <c r="B75" s="6" t="s">
        <v>968</v>
      </c>
      <c r="C75" s="17" t="s">
        <v>969</v>
      </c>
      <c r="D75" s="6" t="s">
        <v>439</v>
      </c>
      <c r="E75" s="6"/>
      <c r="F75" s="6" t="s">
        <v>886</v>
      </c>
      <c r="G75" s="6" t="s">
        <v>48</v>
      </c>
      <c r="H75" s="7">
        <v>9300</v>
      </c>
      <c r="I75" s="7">
        <v>1974.4</v>
      </c>
      <c r="J75" s="7">
        <v>0</v>
      </c>
      <c r="K75" s="7">
        <v>775.94</v>
      </c>
      <c r="L75" s="8">
        <v>2.9999999999999997E-4</v>
      </c>
      <c r="M75" s="8">
        <v>2.5000000000000001E-3</v>
      </c>
      <c r="N75" s="8">
        <v>4.0000000000000002E-4</v>
      </c>
    </row>
    <row r="76" spans="2:14">
      <c r="B76" s="6" t="s">
        <v>970</v>
      </c>
      <c r="C76" s="17" t="s">
        <v>971</v>
      </c>
      <c r="D76" s="6" t="s">
        <v>152</v>
      </c>
      <c r="E76" s="6"/>
      <c r="F76" s="6" t="s">
        <v>886</v>
      </c>
      <c r="G76" s="6" t="s">
        <v>43</v>
      </c>
      <c r="H76" s="7">
        <v>1585</v>
      </c>
      <c r="I76" s="7">
        <v>16402</v>
      </c>
      <c r="J76" s="7">
        <v>0</v>
      </c>
      <c r="K76" s="7">
        <v>948.64</v>
      </c>
      <c r="L76" s="8">
        <v>2.0000000000000001E-4</v>
      </c>
      <c r="M76" s="8">
        <v>3.0000000000000001E-3</v>
      </c>
      <c r="N76" s="8">
        <v>5.0000000000000001E-4</v>
      </c>
    </row>
    <row r="77" spans="2:14">
      <c r="B77" s="6" t="s">
        <v>972</v>
      </c>
      <c r="C77" s="17" t="s">
        <v>973</v>
      </c>
      <c r="D77" s="6" t="s">
        <v>152</v>
      </c>
      <c r="E77" s="6"/>
      <c r="F77" s="6" t="s">
        <v>886</v>
      </c>
      <c r="G77" s="6" t="s">
        <v>43</v>
      </c>
      <c r="H77" s="7">
        <v>9450</v>
      </c>
      <c r="I77" s="7">
        <v>2938</v>
      </c>
      <c r="J77" s="7">
        <v>0</v>
      </c>
      <c r="K77" s="7">
        <v>1013.11</v>
      </c>
      <c r="L77" s="8">
        <v>2.9999999999999997E-4</v>
      </c>
      <c r="M77" s="8">
        <v>3.2000000000000002E-3</v>
      </c>
      <c r="N77" s="8">
        <v>5.0000000000000001E-4</v>
      </c>
    </row>
    <row r="78" spans="2:14">
      <c r="B78" s="6" t="s">
        <v>974</v>
      </c>
      <c r="C78" s="17" t="s">
        <v>975</v>
      </c>
      <c r="D78" s="6" t="s">
        <v>710</v>
      </c>
      <c r="E78" s="6"/>
      <c r="F78" s="6" t="s">
        <v>886</v>
      </c>
      <c r="G78" s="6" t="s">
        <v>43</v>
      </c>
      <c r="H78" s="7">
        <v>4393</v>
      </c>
      <c r="I78" s="7">
        <v>6365</v>
      </c>
      <c r="J78" s="7">
        <v>0</v>
      </c>
      <c r="K78" s="7">
        <v>1020.31</v>
      </c>
      <c r="L78" s="8">
        <v>1E-4</v>
      </c>
      <c r="M78" s="8">
        <v>3.2000000000000002E-3</v>
      </c>
      <c r="N78" s="8">
        <v>5.0000000000000001E-4</v>
      </c>
    </row>
    <row r="79" spans="2:14">
      <c r="B79" s="6" t="s">
        <v>976</v>
      </c>
      <c r="C79" s="17" t="s">
        <v>977</v>
      </c>
      <c r="D79" s="6" t="s">
        <v>152</v>
      </c>
      <c r="E79" s="6"/>
      <c r="F79" s="6" t="s">
        <v>886</v>
      </c>
      <c r="G79" s="6" t="s">
        <v>43</v>
      </c>
      <c r="H79" s="7">
        <v>3115</v>
      </c>
      <c r="I79" s="7">
        <v>7818</v>
      </c>
      <c r="J79" s="7">
        <v>0</v>
      </c>
      <c r="K79" s="7">
        <v>888.64</v>
      </c>
      <c r="L79" s="8">
        <v>1E-4</v>
      </c>
      <c r="M79" s="8">
        <v>2.8E-3</v>
      </c>
      <c r="N79" s="8">
        <v>5.0000000000000001E-4</v>
      </c>
    </row>
    <row r="80" spans="2:14">
      <c r="B80" s="6" t="s">
        <v>978</v>
      </c>
      <c r="C80" s="17" t="s">
        <v>979</v>
      </c>
      <c r="D80" s="6" t="s">
        <v>152</v>
      </c>
      <c r="E80" s="6"/>
      <c r="F80" s="6" t="s">
        <v>886</v>
      </c>
      <c r="G80" s="6" t="s">
        <v>43</v>
      </c>
      <c r="H80" s="7">
        <v>9680</v>
      </c>
      <c r="I80" s="7">
        <v>4055</v>
      </c>
      <c r="J80" s="7">
        <v>0</v>
      </c>
      <c r="K80" s="7">
        <v>1432.32</v>
      </c>
      <c r="L80" s="8">
        <v>0</v>
      </c>
      <c r="M80" s="8">
        <v>4.4999999999999997E-3</v>
      </c>
      <c r="N80" s="8">
        <v>6.9999999999999999E-4</v>
      </c>
    </row>
    <row r="81" spans="2:14">
      <c r="B81" s="6" t="s">
        <v>980</v>
      </c>
      <c r="C81" s="17" t="s">
        <v>981</v>
      </c>
      <c r="D81" s="6" t="s">
        <v>146</v>
      </c>
      <c r="E81" s="6"/>
      <c r="F81" s="6" t="s">
        <v>886</v>
      </c>
      <c r="G81" s="6" t="s">
        <v>43</v>
      </c>
      <c r="H81" s="7">
        <v>1844</v>
      </c>
      <c r="I81" s="7">
        <v>3257</v>
      </c>
      <c r="J81" s="7">
        <v>0</v>
      </c>
      <c r="K81" s="7">
        <v>219.16</v>
      </c>
      <c r="L81" s="8">
        <v>0</v>
      </c>
      <c r="M81" s="8">
        <v>6.9999999999999999E-4</v>
      </c>
      <c r="N81" s="8">
        <v>1E-4</v>
      </c>
    </row>
    <row r="82" spans="2:14">
      <c r="B82" s="6" t="s">
        <v>982</v>
      </c>
      <c r="C82" s="17" t="s">
        <v>983</v>
      </c>
      <c r="D82" s="6" t="s">
        <v>710</v>
      </c>
      <c r="E82" s="6"/>
      <c r="F82" s="6" t="s">
        <v>886</v>
      </c>
      <c r="G82" s="6" t="s">
        <v>43</v>
      </c>
      <c r="H82" s="7">
        <v>4303</v>
      </c>
      <c r="I82" s="7">
        <v>17787</v>
      </c>
      <c r="J82" s="7">
        <v>7.31</v>
      </c>
      <c r="K82" s="7">
        <v>2800.16</v>
      </c>
      <c r="L82" s="8">
        <v>5.0000000000000001E-4</v>
      </c>
      <c r="M82" s="8">
        <v>8.8999999999999999E-3</v>
      </c>
      <c r="N82" s="8">
        <v>1.4E-3</v>
      </c>
    </row>
    <row r="83" spans="2:14">
      <c r="B83" s="6" t="s">
        <v>984</v>
      </c>
      <c r="C83" s="17" t="s">
        <v>985</v>
      </c>
      <c r="D83" s="6" t="s">
        <v>152</v>
      </c>
      <c r="E83" s="6"/>
      <c r="F83" s="6" t="s">
        <v>886</v>
      </c>
      <c r="G83" s="6" t="s">
        <v>43</v>
      </c>
      <c r="H83" s="7">
        <v>3042</v>
      </c>
      <c r="I83" s="7">
        <v>18552</v>
      </c>
      <c r="J83" s="7">
        <v>4.51</v>
      </c>
      <c r="K83" s="7">
        <v>2063.83</v>
      </c>
      <c r="L83" s="8">
        <v>4.0000000000000002E-4</v>
      </c>
      <c r="M83" s="8">
        <v>6.4999999999999997E-3</v>
      </c>
      <c r="N83" s="8">
        <v>1E-3</v>
      </c>
    </row>
    <row r="84" spans="2:14">
      <c r="B84" s="6" t="s">
        <v>986</v>
      </c>
      <c r="C84" s="17" t="s">
        <v>987</v>
      </c>
      <c r="D84" s="6" t="s">
        <v>152</v>
      </c>
      <c r="E84" s="6"/>
      <c r="F84" s="6" t="s">
        <v>886</v>
      </c>
      <c r="G84" s="6" t="s">
        <v>43</v>
      </c>
      <c r="H84" s="7">
        <v>9567</v>
      </c>
      <c r="I84" s="7">
        <v>6462</v>
      </c>
      <c r="J84" s="7">
        <v>4.99</v>
      </c>
      <c r="K84" s="7">
        <v>2260.87</v>
      </c>
      <c r="L84" s="8">
        <v>2.5999999999999999E-3</v>
      </c>
      <c r="M84" s="8">
        <v>7.1999999999999998E-3</v>
      </c>
      <c r="N84" s="8">
        <v>1.1000000000000001E-3</v>
      </c>
    </row>
    <row r="85" spans="2:14">
      <c r="B85" s="6" t="s">
        <v>988</v>
      </c>
      <c r="C85" s="17" t="s">
        <v>989</v>
      </c>
      <c r="D85" s="6" t="s">
        <v>710</v>
      </c>
      <c r="E85" s="6"/>
      <c r="F85" s="6" t="s">
        <v>886</v>
      </c>
      <c r="G85" s="6" t="s">
        <v>43</v>
      </c>
      <c r="H85" s="7">
        <v>9091</v>
      </c>
      <c r="I85" s="7">
        <v>5885</v>
      </c>
      <c r="J85" s="7">
        <v>0</v>
      </c>
      <c r="K85" s="7">
        <v>1952.23</v>
      </c>
      <c r="L85" s="8">
        <v>5.0000000000000001E-4</v>
      </c>
      <c r="M85" s="8">
        <v>6.1999999999999998E-3</v>
      </c>
      <c r="N85" s="8">
        <v>1E-3</v>
      </c>
    </row>
    <row r="86" spans="2:14">
      <c r="B86" s="6" t="s">
        <v>990</v>
      </c>
      <c r="C86" s="17" t="s">
        <v>991</v>
      </c>
      <c r="D86" s="6" t="s">
        <v>152</v>
      </c>
      <c r="E86" s="6"/>
      <c r="F86" s="6" t="s">
        <v>886</v>
      </c>
      <c r="G86" s="6" t="s">
        <v>43</v>
      </c>
      <c r="H86" s="7">
        <v>4525</v>
      </c>
      <c r="I86" s="7">
        <v>10217</v>
      </c>
      <c r="J86" s="7">
        <v>0</v>
      </c>
      <c r="K86" s="7">
        <v>1687</v>
      </c>
      <c r="L86" s="8">
        <v>5.0000000000000001E-4</v>
      </c>
      <c r="M86" s="8">
        <v>5.3E-3</v>
      </c>
      <c r="N86" s="8">
        <v>8.9999999999999998E-4</v>
      </c>
    </row>
    <row r="87" spans="2:14">
      <c r="B87" s="6" t="s">
        <v>992</v>
      </c>
      <c r="C87" s="17" t="s">
        <v>993</v>
      </c>
      <c r="D87" s="6" t="s">
        <v>152</v>
      </c>
      <c r="E87" s="6"/>
      <c r="F87" s="6" t="s">
        <v>886</v>
      </c>
      <c r="G87" s="6" t="s">
        <v>43</v>
      </c>
      <c r="H87" s="7">
        <v>6048</v>
      </c>
      <c r="I87" s="7">
        <v>17119</v>
      </c>
      <c r="J87" s="7">
        <v>6.26</v>
      </c>
      <c r="K87" s="7">
        <v>3784.28</v>
      </c>
      <c r="L87" s="8">
        <v>0</v>
      </c>
      <c r="M87" s="8">
        <v>1.2E-2</v>
      </c>
      <c r="N87" s="8">
        <v>1.9E-3</v>
      </c>
    </row>
    <row r="88" spans="2:14">
      <c r="B88" s="6" t="s">
        <v>994</v>
      </c>
      <c r="C88" s="17" t="s">
        <v>995</v>
      </c>
      <c r="D88" s="6" t="s">
        <v>710</v>
      </c>
      <c r="E88" s="6"/>
      <c r="F88" s="6" t="s">
        <v>886</v>
      </c>
      <c r="G88" s="6" t="s">
        <v>43</v>
      </c>
      <c r="H88" s="7">
        <v>5900</v>
      </c>
      <c r="I88" s="7">
        <v>3986</v>
      </c>
      <c r="J88" s="7">
        <v>0</v>
      </c>
      <c r="K88" s="7">
        <v>858.15</v>
      </c>
      <c r="L88" s="8">
        <v>1E-4</v>
      </c>
      <c r="M88" s="8">
        <v>2.7000000000000001E-3</v>
      </c>
      <c r="N88" s="8">
        <v>4.0000000000000002E-4</v>
      </c>
    </row>
    <row r="89" spans="2:14">
      <c r="B89" s="6" t="s">
        <v>996</v>
      </c>
      <c r="C89" s="17" t="s">
        <v>997</v>
      </c>
      <c r="D89" s="6" t="s">
        <v>152</v>
      </c>
      <c r="E89" s="6"/>
      <c r="F89" s="6" t="s">
        <v>886</v>
      </c>
      <c r="G89" s="6" t="s">
        <v>43</v>
      </c>
      <c r="H89" s="7">
        <v>13743.51</v>
      </c>
      <c r="I89" s="7">
        <v>3263</v>
      </c>
      <c r="J89" s="7">
        <v>0</v>
      </c>
      <c r="K89" s="7">
        <v>1636.4</v>
      </c>
      <c r="L89" s="8">
        <v>1E-4</v>
      </c>
      <c r="M89" s="8">
        <v>5.1999999999999998E-3</v>
      </c>
      <c r="N89" s="8">
        <v>8.0000000000000004E-4</v>
      </c>
    </row>
    <row r="90" spans="2:14">
      <c r="B90" s="6" t="s">
        <v>998</v>
      </c>
      <c r="C90" s="17" t="s">
        <v>999</v>
      </c>
      <c r="D90" s="6" t="s">
        <v>442</v>
      </c>
      <c r="E90" s="6"/>
      <c r="F90" s="6" t="s">
        <v>886</v>
      </c>
      <c r="G90" s="6" t="s">
        <v>43</v>
      </c>
      <c r="H90" s="7">
        <v>1700</v>
      </c>
      <c r="I90" s="7">
        <v>7761</v>
      </c>
      <c r="J90" s="7">
        <v>0</v>
      </c>
      <c r="K90" s="7">
        <v>481.44</v>
      </c>
      <c r="L90" s="8">
        <v>1.1999999999999999E-3</v>
      </c>
      <c r="M90" s="8">
        <v>1.5E-3</v>
      </c>
      <c r="N90" s="8">
        <v>2.0000000000000001E-4</v>
      </c>
    </row>
    <row r="91" spans="2:14">
      <c r="B91" s="6" t="s">
        <v>1000</v>
      </c>
      <c r="C91" s="17" t="s">
        <v>1001</v>
      </c>
      <c r="D91" s="6" t="s">
        <v>152</v>
      </c>
      <c r="E91" s="6"/>
      <c r="F91" s="6" t="s">
        <v>886</v>
      </c>
      <c r="G91" s="6" t="s">
        <v>43</v>
      </c>
      <c r="H91" s="7">
        <v>2736</v>
      </c>
      <c r="I91" s="7">
        <v>24208</v>
      </c>
      <c r="J91" s="7">
        <v>2.82</v>
      </c>
      <c r="K91" s="7">
        <v>2419.66</v>
      </c>
      <c r="L91" s="8">
        <v>0</v>
      </c>
      <c r="M91" s="8">
        <v>7.7000000000000002E-3</v>
      </c>
      <c r="N91" s="8">
        <v>1.1999999999999999E-3</v>
      </c>
    </row>
    <row r="92" spans="2:14">
      <c r="B92" s="6" t="s">
        <v>1002</v>
      </c>
      <c r="C92" s="17" t="s">
        <v>1003</v>
      </c>
      <c r="D92" s="6" t="s">
        <v>152</v>
      </c>
      <c r="E92" s="6"/>
      <c r="F92" s="6" t="s">
        <v>886</v>
      </c>
      <c r="G92" s="6" t="s">
        <v>43</v>
      </c>
      <c r="H92" s="7">
        <v>20710</v>
      </c>
      <c r="I92" s="7">
        <v>27089</v>
      </c>
      <c r="J92" s="7">
        <v>70.599999999999994</v>
      </c>
      <c r="K92" s="7">
        <v>20541.97</v>
      </c>
      <c r="L92" s="8">
        <v>0</v>
      </c>
      <c r="M92" s="8">
        <v>6.5000000000000002E-2</v>
      </c>
      <c r="N92" s="8">
        <v>1.04E-2</v>
      </c>
    </row>
    <row r="93" spans="2:14">
      <c r="B93" s="6" t="s">
        <v>1004</v>
      </c>
      <c r="C93" s="17" t="s">
        <v>1005</v>
      </c>
      <c r="D93" s="6" t="s">
        <v>152</v>
      </c>
      <c r="E93" s="6"/>
      <c r="F93" s="6" t="s">
        <v>886</v>
      </c>
      <c r="G93" s="6" t="s">
        <v>43</v>
      </c>
      <c r="H93" s="7">
        <v>6573</v>
      </c>
      <c r="I93" s="7">
        <v>4748</v>
      </c>
      <c r="J93" s="7">
        <v>0</v>
      </c>
      <c r="K93" s="7">
        <v>1138.8</v>
      </c>
      <c r="L93" s="8">
        <v>1E-4</v>
      </c>
      <c r="M93" s="8">
        <v>3.5999999999999999E-3</v>
      </c>
      <c r="N93" s="8">
        <v>5.9999999999999995E-4</v>
      </c>
    </row>
    <row r="94" spans="2:14">
      <c r="B94" s="6" t="s">
        <v>1006</v>
      </c>
      <c r="C94" s="17" t="s">
        <v>1007</v>
      </c>
      <c r="D94" s="6" t="s">
        <v>152</v>
      </c>
      <c r="E94" s="6"/>
      <c r="F94" s="6" t="s">
        <v>886</v>
      </c>
      <c r="G94" s="6" t="s">
        <v>43</v>
      </c>
      <c r="H94" s="7">
        <v>4960</v>
      </c>
      <c r="I94" s="7">
        <v>9417</v>
      </c>
      <c r="J94" s="7">
        <v>0</v>
      </c>
      <c r="K94" s="7">
        <v>1704.39</v>
      </c>
      <c r="L94" s="8">
        <v>1E-4</v>
      </c>
      <c r="M94" s="8">
        <v>5.4000000000000003E-3</v>
      </c>
      <c r="N94" s="8">
        <v>8.9999999999999998E-4</v>
      </c>
    </row>
    <row r="95" spans="2:14">
      <c r="B95" s="6" t="s">
        <v>1008</v>
      </c>
      <c r="C95" s="17" t="s">
        <v>1009</v>
      </c>
      <c r="D95" s="6" t="s">
        <v>152</v>
      </c>
      <c r="E95" s="6"/>
      <c r="F95" s="6" t="s">
        <v>886</v>
      </c>
      <c r="G95" s="6" t="s">
        <v>43</v>
      </c>
      <c r="H95" s="7">
        <v>5413</v>
      </c>
      <c r="I95" s="7">
        <v>10322</v>
      </c>
      <c r="J95" s="7">
        <v>0</v>
      </c>
      <c r="K95" s="7">
        <v>2038.81</v>
      </c>
      <c r="L95" s="8">
        <v>5.0000000000000001E-4</v>
      </c>
      <c r="M95" s="8">
        <v>6.4999999999999997E-3</v>
      </c>
      <c r="N95" s="8">
        <v>1E-3</v>
      </c>
    </row>
    <row r="96" spans="2:14">
      <c r="B96" s="6" t="s">
        <v>1010</v>
      </c>
      <c r="C96" s="17" t="s">
        <v>1011</v>
      </c>
      <c r="D96" s="6" t="s">
        <v>152</v>
      </c>
      <c r="E96" s="6"/>
      <c r="F96" s="6" t="s">
        <v>886</v>
      </c>
      <c r="G96" s="6" t="s">
        <v>43</v>
      </c>
      <c r="H96" s="7">
        <v>15402</v>
      </c>
      <c r="I96" s="7">
        <v>2978</v>
      </c>
      <c r="J96" s="7">
        <v>0</v>
      </c>
      <c r="K96" s="7">
        <v>1673.69</v>
      </c>
      <c r="L96" s="8">
        <v>3.3999999999999998E-3</v>
      </c>
      <c r="M96" s="8">
        <v>5.3E-3</v>
      </c>
      <c r="N96" s="8">
        <v>8.0000000000000004E-4</v>
      </c>
    </row>
    <row r="97" spans="2:14">
      <c r="B97" s="6" t="s">
        <v>1012</v>
      </c>
      <c r="C97" s="17" t="s">
        <v>1013</v>
      </c>
      <c r="D97" s="6" t="s">
        <v>152</v>
      </c>
      <c r="E97" s="6"/>
      <c r="F97" s="6" t="s">
        <v>886</v>
      </c>
      <c r="G97" s="6" t="s">
        <v>43</v>
      </c>
      <c r="H97" s="7">
        <v>22213</v>
      </c>
      <c r="I97" s="7">
        <v>4291</v>
      </c>
      <c r="J97" s="7">
        <v>0</v>
      </c>
      <c r="K97" s="7">
        <v>3478.08</v>
      </c>
      <c r="L97" s="8">
        <v>2.9999999999999997E-4</v>
      </c>
      <c r="M97" s="8">
        <v>1.0999999999999999E-2</v>
      </c>
      <c r="N97" s="8">
        <v>1.8E-3</v>
      </c>
    </row>
    <row r="98" spans="2:14">
      <c r="B98" s="6" t="s">
        <v>1014</v>
      </c>
      <c r="C98" s="17" t="s">
        <v>1015</v>
      </c>
      <c r="D98" s="6" t="s">
        <v>152</v>
      </c>
      <c r="E98" s="6"/>
      <c r="F98" s="6" t="s">
        <v>886</v>
      </c>
      <c r="G98" s="6" t="s">
        <v>43</v>
      </c>
      <c r="H98" s="7">
        <v>8479</v>
      </c>
      <c r="I98" s="7">
        <v>6144</v>
      </c>
      <c r="J98" s="7">
        <v>0</v>
      </c>
      <c r="K98" s="7">
        <v>1900.95</v>
      </c>
      <c r="L98" s="8">
        <v>2.0000000000000001E-4</v>
      </c>
      <c r="M98" s="8">
        <v>6.0000000000000001E-3</v>
      </c>
      <c r="N98" s="8">
        <v>1E-3</v>
      </c>
    </row>
    <row r="99" spans="2:14">
      <c r="B99" s="6" t="s">
        <v>1016</v>
      </c>
      <c r="C99" s="17" t="s">
        <v>1017</v>
      </c>
      <c r="D99" s="6" t="s">
        <v>152</v>
      </c>
      <c r="E99" s="6"/>
      <c r="F99" s="6" t="s">
        <v>886</v>
      </c>
      <c r="G99" s="6" t="s">
        <v>43</v>
      </c>
      <c r="H99" s="7">
        <v>8650</v>
      </c>
      <c r="I99" s="7">
        <v>4152</v>
      </c>
      <c r="J99" s="7">
        <v>0</v>
      </c>
      <c r="K99" s="7">
        <v>1310.53</v>
      </c>
      <c r="L99" s="8">
        <v>0</v>
      </c>
      <c r="M99" s="8">
        <v>4.1000000000000003E-3</v>
      </c>
      <c r="N99" s="8">
        <v>6.9999999999999999E-4</v>
      </c>
    </row>
    <row r="100" spans="2:14">
      <c r="B100" s="6" t="s">
        <v>1018</v>
      </c>
      <c r="C100" s="17" t="s">
        <v>1019</v>
      </c>
      <c r="D100" s="6" t="s">
        <v>152</v>
      </c>
      <c r="E100" s="6"/>
      <c r="F100" s="6" t="s">
        <v>886</v>
      </c>
      <c r="G100" s="6" t="s">
        <v>43</v>
      </c>
      <c r="H100" s="7">
        <v>3567</v>
      </c>
      <c r="I100" s="7">
        <v>15893</v>
      </c>
      <c r="J100" s="7">
        <v>6.15</v>
      </c>
      <c r="K100" s="7">
        <v>2074.7800000000002</v>
      </c>
      <c r="L100" s="8">
        <v>1E-4</v>
      </c>
      <c r="M100" s="8">
        <v>6.6E-3</v>
      </c>
      <c r="N100" s="8">
        <v>1.1000000000000001E-3</v>
      </c>
    </row>
    <row r="101" spans="2:14">
      <c r="B101" s="6" t="s">
        <v>1020</v>
      </c>
      <c r="C101" s="17" t="s">
        <v>1021</v>
      </c>
      <c r="D101" s="6" t="s">
        <v>152</v>
      </c>
      <c r="E101" s="6"/>
      <c r="F101" s="6" t="s">
        <v>886</v>
      </c>
      <c r="G101" s="6" t="s">
        <v>43</v>
      </c>
      <c r="H101" s="7">
        <v>12106</v>
      </c>
      <c r="I101" s="7">
        <v>18129</v>
      </c>
      <c r="J101" s="7">
        <v>16.16</v>
      </c>
      <c r="K101" s="7">
        <v>8024.61</v>
      </c>
      <c r="L101" s="8">
        <v>2.0000000000000001E-4</v>
      </c>
      <c r="M101" s="8">
        <v>2.5399999999999999E-2</v>
      </c>
      <c r="N101" s="8">
        <v>4.1000000000000003E-3</v>
      </c>
    </row>
    <row r="102" spans="2:14">
      <c r="B102" s="6" t="s">
        <v>1022</v>
      </c>
      <c r="C102" s="17" t="s">
        <v>1023</v>
      </c>
      <c r="D102" s="6" t="s">
        <v>152</v>
      </c>
      <c r="E102" s="6"/>
      <c r="F102" s="6" t="s">
        <v>886</v>
      </c>
      <c r="G102" s="6" t="s">
        <v>43</v>
      </c>
      <c r="H102" s="7">
        <v>16460</v>
      </c>
      <c r="I102" s="7">
        <v>24888</v>
      </c>
      <c r="J102" s="7">
        <v>52.13</v>
      </c>
      <c r="K102" s="7">
        <v>15000.5</v>
      </c>
      <c r="L102" s="8">
        <v>1E-4</v>
      </c>
      <c r="M102" s="8">
        <v>4.7500000000000001E-2</v>
      </c>
      <c r="N102" s="8">
        <v>7.6E-3</v>
      </c>
    </row>
    <row r="103" spans="2:14">
      <c r="B103" s="6" t="s">
        <v>1024</v>
      </c>
      <c r="C103" s="17" t="s">
        <v>1025</v>
      </c>
      <c r="D103" s="6" t="s">
        <v>152</v>
      </c>
      <c r="E103" s="6"/>
      <c r="F103" s="6" t="s">
        <v>886</v>
      </c>
      <c r="G103" s="6" t="s">
        <v>43</v>
      </c>
      <c r="H103" s="7">
        <v>8500</v>
      </c>
      <c r="I103" s="7">
        <v>6292</v>
      </c>
      <c r="J103" s="7">
        <v>0</v>
      </c>
      <c r="K103" s="7">
        <v>1951.56</v>
      </c>
      <c r="L103" s="8">
        <v>0</v>
      </c>
      <c r="M103" s="8">
        <v>6.1999999999999998E-3</v>
      </c>
      <c r="N103" s="8">
        <v>1E-3</v>
      </c>
    </row>
    <row r="104" spans="2:14">
      <c r="B104" s="6" t="s">
        <v>1026</v>
      </c>
      <c r="C104" s="17" t="s">
        <v>1027</v>
      </c>
      <c r="D104" s="6" t="s">
        <v>152</v>
      </c>
      <c r="E104" s="6"/>
      <c r="F104" s="6" t="s">
        <v>886</v>
      </c>
      <c r="G104" s="6" t="s">
        <v>43</v>
      </c>
      <c r="H104" s="7">
        <v>10600</v>
      </c>
      <c r="I104" s="7">
        <v>2469</v>
      </c>
      <c r="J104" s="7">
        <v>0</v>
      </c>
      <c r="K104" s="7">
        <v>954.99</v>
      </c>
      <c r="L104" s="8">
        <v>1E-4</v>
      </c>
      <c r="M104" s="8">
        <v>3.0000000000000001E-3</v>
      </c>
      <c r="N104" s="8">
        <v>5.0000000000000001E-4</v>
      </c>
    </row>
    <row r="105" spans="2:14">
      <c r="B105" s="6" t="s">
        <v>1028</v>
      </c>
      <c r="C105" s="17" t="s">
        <v>1029</v>
      </c>
      <c r="D105" s="6" t="s">
        <v>152</v>
      </c>
      <c r="E105" s="6"/>
      <c r="F105" s="6" t="s">
        <v>886</v>
      </c>
      <c r="G105" s="6" t="s">
        <v>43</v>
      </c>
      <c r="H105" s="7">
        <v>77279</v>
      </c>
      <c r="I105" s="7">
        <v>5392</v>
      </c>
      <c r="J105" s="7">
        <v>0</v>
      </c>
      <c r="K105" s="7">
        <v>15204.96</v>
      </c>
      <c r="L105" s="8">
        <v>2.0000000000000001E-4</v>
      </c>
      <c r="M105" s="8">
        <v>4.8099999999999997E-2</v>
      </c>
      <c r="N105" s="8">
        <v>7.7000000000000002E-3</v>
      </c>
    </row>
    <row r="106" spans="2:14">
      <c r="B106" s="6" t="s">
        <v>1030</v>
      </c>
      <c r="C106" s="17" t="s">
        <v>1031</v>
      </c>
      <c r="D106" s="6" t="s">
        <v>152</v>
      </c>
      <c r="E106" s="6"/>
      <c r="F106" s="6" t="s">
        <v>886</v>
      </c>
      <c r="G106" s="6" t="s">
        <v>43</v>
      </c>
      <c r="H106" s="7">
        <v>3170</v>
      </c>
      <c r="I106" s="7">
        <v>7714</v>
      </c>
      <c r="J106" s="7">
        <v>0</v>
      </c>
      <c r="K106" s="7">
        <v>892.3</v>
      </c>
      <c r="L106" s="8">
        <v>2.9999999999999997E-4</v>
      </c>
      <c r="M106" s="8">
        <v>2.8E-3</v>
      </c>
      <c r="N106" s="8">
        <v>5.0000000000000001E-4</v>
      </c>
    </row>
    <row r="107" spans="2:14">
      <c r="B107" s="6" t="s">
        <v>1032</v>
      </c>
      <c r="C107" s="17" t="s">
        <v>1033</v>
      </c>
      <c r="D107" s="6" t="s">
        <v>152</v>
      </c>
      <c r="E107" s="6"/>
      <c r="F107" s="6" t="s">
        <v>886</v>
      </c>
      <c r="G107" s="6" t="s">
        <v>43</v>
      </c>
      <c r="H107" s="7">
        <v>2550</v>
      </c>
      <c r="I107" s="7">
        <v>5787</v>
      </c>
      <c r="J107" s="7">
        <v>0</v>
      </c>
      <c r="K107" s="7">
        <v>538.48</v>
      </c>
      <c r="L107" s="8">
        <v>0</v>
      </c>
      <c r="M107" s="8">
        <v>1.6999999999999999E-3</v>
      </c>
      <c r="N107" s="8">
        <v>2.9999999999999997E-4</v>
      </c>
    </row>
    <row r="108" spans="2:14">
      <c r="B108" s="6" t="s">
        <v>1034</v>
      </c>
      <c r="C108" s="17" t="s">
        <v>1035</v>
      </c>
      <c r="D108" s="6" t="s">
        <v>152</v>
      </c>
      <c r="E108" s="6"/>
      <c r="F108" s="6" t="s">
        <v>886</v>
      </c>
      <c r="G108" s="6" t="s">
        <v>43</v>
      </c>
      <c r="H108" s="7">
        <v>108144</v>
      </c>
      <c r="I108" s="7">
        <v>2659</v>
      </c>
      <c r="J108" s="7">
        <v>0</v>
      </c>
      <c r="K108" s="7">
        <v>10492.88</v>
      </c>
      <c r="L108" s="8">
        <v>1E-4</v>
      </c>
      <c r="M108" s="8">
        <v>3.32E-2</v>
      </c>
      <c r="N108" s="8">
        <v>5.3E-3</v>
      </c>
    </row>
    <row r="109" spans="2:14">
      <c r="B109" s="6" t="s">
        <v>1036</v>
      </c>
      <c r="C109" s="17" t="s">
        <v>1037</v>
      </c>
      <c r="D109" s="6" t="s">
        <v>152</v>
      </c>
      <c r="E109" s="6"/>
      <c r="F109" s="6" t="s">
        <v>886</v>
      </c>
      <c r="G109" s="6" t="s">
        <v>43</v>
      </c>
      <c r="H109" s="7">
        <v>28840</v>
      </c>
      <c r="I109" s="7">
        <v>7148</v>
      </c>
      <c r="J109" s="7">
        <v>0</v>
      </c>
      <c r="K109" s="7">
        <v>7522.35</v>
      </c>
      <c r="L109" s="8">
        <v>2.0000000000000001E-4</v>
      </c>
      <c r="M109" s="8">
        <v>2.3800000000000002E-2</v>
      </c>
      <c r="N109" s="8">
        <v>3.8E-3</v>
      </c>
    </row>
    <row r="110" spans="2:14">
      <c r="B110" s="6" t="s">
        <v>1038</v>
      </c>
      <c r="C110" s="17" t="s">
        <v>1039</v>
      </c>
      <c r="D110" s="6" t="s">
        <v>152</v>
      </c>
      <c r="E110" s="6"/>
      <c r="F110" s="6" t="s">
        <v>886</v>
      </c>
      <c r="G110" s="6" t="s">
        <v>43</v>
      </c>
      <c r="H110" s="7">
        <v>57799</v>
      </c>
      <c r="I110" s="7">
        <v>6950</v>
      </c>
      <c r="J110" s="7">
        <v>0</v>
      </c>
      <c r="K110" s="7">
        <v>14658.14</v>
      </c>
      <c r="L110" s="8">
        <v>2.0000000000000001E-4</v>
      </c>
      <c r="M110" s="8">
        <v>4.6399999999999997E-2</v>
      </c>
      <c r="N110" s="8">
        <v>7.4000000000000003E-3</v>
      </c>
    </row>
    <row r="111" spans="2:14">
      <c r="B111" s="6" t="s">
        <v>1040</v>
      </c>
      <c r="C111" s="17" t="s">
        <v>1041</v>
      </c>
      <c r="D111" s="6" t="s">
        <v>152</v>
      </c>
      <c r="E111" s="6"/>
      <c r="F111" s="6" t="s">
        <v>886</v>
      </c>
      <c r="G111" s="6" t="s">
        <v>43</v>
      </c>
      <c r="H111" s="7">
        <v>32040</v>
      </c>
      <c r="I111" s="7">
        <v>5156</v>
      </c>
      <c r="J111" s="7">
        <v>0</v>
      </c>
      <c r="K111" s="7">
        <v>6028.08</v>
      </c>
      <c r="L111" s="8">
        <v>2.0000000000000001E-4</v>
      </c>
      <c r="M111" s="8">
        <v>1.9099999999999999E-2</v>
      </c>
      <c r="N111" s="8">
        <v>3.0999999999999999E-3</v>
      </c>
    </row>
    <row r="112" spans="2:14">
      <c r="B112" s="6" t="s">
        <v>1042</v>
      </c>
      <c r="C112" s="17" t="s">
        <v>1043</v>
      </c>
      <c r="D112" s="6" t="s">
        <v>152</v>
      </c>
      <c r="E112" s="6"/>
      <c r="F112" s="6" t="s">
        <v>886</v>
      </c>
      <c r="G112" s="6" t="s">
        <v>43</v>
      </c>
      <c r="H112" s="7">
        <v>12434</v>
      </c>
      <c r="I112" s="7">
        <v>5188</v>
      </c>
      <c r="J112" s="7">
        <v>0</v>
      </c>
      <c r="K112" s="7">
        <v>2353.88</v>
      </c>
      <c r="L112" s="8">
        <v>1E-4</v>
      </c>
      <c r="M112" s="8">
        <v>7.4000000000000003E-3</v>
      </c>
      <c r="N112" s="8">
        <v>1.1999999999999999E-3</v>
      </c>
    </row>
    <row r="113" spans="2:14">
      <c r="B113" s="6" t="s">
        <v>1044</v>
      </c>
      <c r="C113" s="17" t="s">
        <v>1045</v>
      </c>
      <c r="D113" s="6" t="s">
        <v>152</v>
      </c>
      <c r="E113" s="6"/>
      <c r="F113" s="6" t="s">
        <v>886</v>
      </c>
      <c r="G113" s="6" t="s">
        <v>43</v>
      </c>
      <c r="H113" s="7">
        <v>16353</v>
      </c>
      <c r="I113" s="7">
        <v>8329</v>
      </c>
      <c r="J113" s="7">
        <v>0</v>
      </c>
      <c r="K113" s="7">
        <v>4970.09</v>
      </c>
      <c r="L113" s="8">
        <v>1E-4</v>
      </c>
      <c r="M113" s="8">
        <v>1.5699999999999999E-2</v>
      </c>
      <c r="N113" s="8">
        <v>2.5000000000000001E-3</v>
      </c>
    </row>
    <row r="114" spans="2:14">
      <c r="B114" s="6" t="s">
        <v>1046</v>
      </c>
      <c r="C114" s="17" t="s">
        <v>1047</v>
      </c>
      <c r="D114" s="6" t="s">
        <v>152</v>
      </c>
      <c r="E114" s="6"/>
      <c r="F114" s="6" t="s">
        <v>886</v>
      </c>
      <c r="G114" s="6" t="s">
        <v>43</v>
      </c>
      <c r="H114" s="7">
        <v>3890</v>
      </c>
      <c r="I114" s="7">
        <v>10911</v>
      </c>
      <c r="J114" s="7">
        <v>0</v>
      </c>
      <c r="K114" s="7">
        <v>1548.77</v>
      </c>
      <c r="L114" s="8">
        <v>0</v>
      </c>
      <c r="M114" s="8">
        <v>4.8999999999999998E-3</v>
      </c>
      <c r="N114" s="8">
        <v>8.0000000000000004E-4</v>
      </c>
    </row>
    <row r="115" spans="2:14">
      <c r="B115" s="6" t="s">
        <v>1048</v>
      </c>
      <c r="C115" s="17" t="s">
        <v>1049</v>
      </c>
      <c r="D115" s="6" t="s">
        <v>439</v>
      </c>
      <c r="E115" s="6"/>
      <c r="F115" s="6" t="s">
        <v>886</v>
      </c>
      <c r="G115" s="6" t="s">
        <v>48</v>
      </c>
      <c r="H115" s="7">
        <v>31117</v>
      </c>
      <c r="I115" s="7">
        <v>10526</v>
      </c>
      <c r="J115" s="7">
        <v>0</v>
      </c>
      <c r="K115" s="7">
        <v>13841.08</v>
      </c>
      <c r="L115" s="8">
        <v>2.9999999999999997E-4</v>
      </c>
      <c r="M115" s="8">
        <v>4.3799999999999999E-2</v>
      </c>
      <c r="N115" s="8">
        <v>7.0000000000000001E-3</v>
      </c>
    </row>
    <row r="116" spans="2:14">
      <c r="B116" s="6" t="s">
        <v>1050</v>
      </c>
      <c r="C116" s="17" t="s">
        <v>1051</v>
      </c>
      <c r="D116" s="6" t="s">
        <v>152</v>
      </c>
      <c r="E116" s="6"/>
      <c r="F116" s="6" t="s">
        <v>886</v>
      </c>
      <c r="G116" s="6" t="s">
        <v>43</v>
      </c>
      <c r="H116" s="7">
        <v>3459</v>
      </c>
      <c r="I116" s="7">
        <v>5810</v>
      </c>
      <c r="J116" s="7">
        <v>0</v>
      </c>
      <c r="K116" s="7">
        <v>733.33</v>
      </c>
      <c r="L116" s="8">
        <v>0</v>
      </c>
      <c r="M116" s="8">
        <v>2.3E-3</v>
      </c>
      <c r="N116" s="8">
        <v>4.0000000000000002E-4</v>
      </c>
    </row>
    <row r="117" spans="2:14">
      <c r="B117" s="13" t="s">
        <v>1052</v>
      </c>
      <c r="C117" s="14"/>
      <c r="D117" s="13"/>
      <c r="E117" s="13"/>
      <c r="F117" s="13"/>
      <c r="G117" s="13"/>
      <c r="H117" s="15">
        <v>50345</v>
      </c>
      <c r="K117" s="15">
        <v>18495.82</v>
      </c>
      <c r="M117" s="16">
        <v>5.8500000000000003E-2</v>
      </c>
      <c r="N117" s="16">
        <v>9.4000000000000004E-3</v>
      </c>
    </row>
    <row r="118" spans="2:14">
      <c r="B118" s="6" t="s">
        <v>1053</v>
      </c>
      <c r="C118" s="17" t="s">
        <v>1054</v>
      </c>
      <c r="D118" s="6" t="s">
        <v>442</v>
      </c>
      <c r="E118" s="6"/>
      <c r="F118" s="6" t="s">
        <v>916</v>
      </c>
      <c r="G118" s="6" t="s">
        <v>43</v>
      </c>
      <c r="H118" s="7">
        <v>770</v>
      </c>
      <c r="I118" s="7">
        <v>10117</v>
      </c>
      <c r="J118" s="7">
        <v>0</v>
      </c>
      <c r="K118" s="7">
        <v>284.26</v>
      </c>
      <c r="L118" s="8">
        <v>0</v>
      </c>
      <c r="M118" s="8">
        <v>8.9999999999999998E-4</v>
      </c>
      <c r="N118" s="8">
        <v>1E-4</v>
      </c>
    </row>
    <row r="119" spans="2:14">
      <c r="B119" s="6" t="s">
        <v>1055</v>
      </c>
      <c r="C119" s="17" t="s">
        <v>1056</v>
      </c>
      <c r="D119" s="6" t="s">
        <v>152</v>
      </c>
      <c r="E119" s="6"/>
      <c r="F119" s="6" t="s">
        <v>916</v>
      </c>
      <c r="G119" s="6" t="s">
        <v>43</v>
      </c>
      <c r="H119" s="7">
        <v>5535</v>
      </c>
      <c r="I119" s="7">
        <v>10627</v>
      </c>
      <c r="J119" s="7">
        <v>0</v>
      </c>
      <c r="K119" s="7">
        <v>2146.36</v>
      </c>
      <c r="L119" s="8">
        <v>1E-4</v>
      </c>
      <c r="M119" s="8">
        <v>6.7999999999999996E-3</v>
      </c>
      <c r="N119" s="8">
        <v>1.1000000000000001E-3</v>
      </c>
    </row>
    <row r="120" spans="2:14">
      <c r="B120" s="6" t="s">
        <v>1057</v>
      </c>
      <c r="C120" s="17" t="s">
        <v>1058</v>
      </c>
      <c r="D120" s="6" t="s">
        <v>152</v>
      </c>
      <c r="E120" s="6"/>
      <c r="F120" s="6" t="s">
        <v>916</v>
      </c>
      <c r="G120" s="6" t="s">
        <v>43</v>
      </c>
      <c r="H120" s="7">
        <v>1466</v>
      </c>
      <c r="I120" s="7">
        <v>10676</v>
      </c>
      <c r="J120" s="7">
        <v>0</v>
      </c>
      <c r="K120" s="7">
        <v>571.11</v>
      </c>
      <c r="L120" s="8">
        <v>0</v>
      </c>
      <c r="M120" s="8">
        <v>1.8E-3</v>
      </c>
      <c r="N120" s="8">
        <v>2.9999999999999997E-4</v>
      </c>
    </row>
    <row r="121" spans="2:14">
      <c r="B121" s="6" t="s">
        <v>1059</v>
      </c>
      <c r="C121" s="17" t="s">
        <v>1060</v>
      </c>
      <c r="D121" s="6" t="s">
        <v>152</v>
      </c>
      <c r="E121" s="6"/>
      <c r="F121" s="6" t="s">
        <v>916</v>
      </c>
      <c r="G121" s="6" t="s">
        <v>43</v>
      </c>
      <c r="H121" s="7">
        <v>6349</v>
      </c>
      <c r="I121" s="7">
        <v>10375</v>
      </c>
      <c r="J121" s="7">
        <v>0</v>
      </c>
      <c r="K121" s="7">
        <v>2403.63</v>
      </c>
      <c r="L121" s="8">
        <v>1E-4</v>
      </c>
      <c r="M121" s="8">
        <v>7.6E-3</v>
      </c>
      <c r="N121" s="8">
        <v>1.1999999999999999E-3</v>
      </c>
    </row>
    <row r="122" spans="2:14">
      <c r="B122" s="6" t="s">
        <v>1061</v>
      </c>
      <c r="C122" s="17" t="s">
        <v>1062</v>
      </c>
      <c r="D122" s="6" t="s">
        <v>152</v>
      </c>
      <c r="E122" s="6"/>
      <c r="F122" s="6" t="s">
        <v>916</v>
      </c>
      <c r="G122" s="6" t="s">
        <v>43</v>
      </c>
      <c r="H122" s="7">
        <v>7975</v>
      </c>
      <c r="I122" s="7">
        <v>11451</v>
      </c>
      <c r="J122" s="7">
        <v>0</v>
      </c>
      <c r="K122" s="7">
        <v>3332.33</v>
      </c>
      <c r="L122" s="8">
        <v>1E-4</v>
      </c>
      <c r="M122" s="8">
        <v>1.0500000000000001E-2</v>
      </c>
      <c r="N122" s="8">
        <v>1.6999999999999999E-3</v>
      </c>
    </row>
    <row r="123" spans="2:14">
      <c r="B123" s="6" t="s">
        <v>1063</v>
      </c>
      <c r="C123" s="17" t="s">
        <v>1064</v>
      </c>
      <c r="D123" s="6" t="s">
        <v>442</v>
      </c>
      <c r="E123" s="6"/>
      <c r="F123" s="6" t="s">
        <v>916</v>
      </c>
      <c r="G123" s="6" t="s">
        <v>43</v>
      </c>
      <c r="H123" s="7">
        <v>11800</v>
      </c>
      <c r="I123" s="7">
        <v>10045</v>
      </c>
      <c r="J123" s="7">
        <v>16.829999999999998</v>
      </c>
      <c r="K123" s="7">
        <v>4342.0200000000004</v>
      </c>
      <c r="L123" s="8">
        <v>2.7000000000000001E-3</v>
      </c>
      <c r="M123" s="8">
        <v>1.37E-2</v>
      </c>
      <c r="N123" s="8">
        <v>2.2000000000000001E-3</v>
      </c>
    </row>
    <row r="124" spans="2:14">
      <c r="B124" s="6" t="s">
        <v>1065</v>
      </c>
      <c r="C124" s="17" t="s">
        <v>1066</v>
      </c>
      <c r="D124" s="6" t="s">
        <v>152</v>
      </c>
      <c r="E124" s="6"/>
      <c r="F124" s="6" t="s">
        <v>916</v>
      </c>
      <c r="G124" s="6" t="s">
        <v>43</v>
      </c>
      <c r="H124" s="7">
        <v>8940</v>
      </c>
      <c r="I124" s="7">
        <v>10036</v>
      </c>
      <c r="J124" s="7">
        <v>0</v>
      </c>
      <c r="K124" s="7">
        <v>3273.95</v>
      </c>
      <c r="L124" s="8">
        <v>3.5000000000000001E-3</v>
      </c>
      <c r="M124" s="8">
        <v>1.04E-2</v>
      </c>
      <c r="N124" s="8">
        <v>1.6999999999999999E-3</v>
      </c>
    </row>
    <row r="125" spans="2:14">
      <c r="B125" s="6" t="s">
        <v>1067</v>
      </c>
      <c r="C125" s="17" t="s">
        <v>1068</v>
      </c>
      <c r="D125" s="6" t="s">
        <v>710</v>
      </c>
      <c r="E125" s="6"/>
      <c r="F125" s="6" t="s">
        <v>916</v>
      </c>
      <c r="G125" s="6" t="s">
        <v>43</v>
      </c>
      <c r="H125" s="7">
        <v>7510</v>
      </c>
      <c r="I125" s="7">
        <v>7817</v>
      </c>
      <c r="J125" s="7">
        <v>0</v>
      </c>
      <c r="K125" s="7">
        <v>2142.17</v>
      </c>
      <c r="L125" s="8">
        <v>1E-4</v>
      </c>
      <c r="M125" s="8">
        <v>6.7999999999999996E-3</v>
      </c>
      <c r="N125" s="8">
        <v>1.1000000000000001E-3</v>
      </c>
    </row>
    <row r="126" spans="2:14">
      <c r="B126" s="13" t="s">
        <v>919</v>
      </c>
      <c r="C126" s="14"/>
      <c r="D126" s="13"/>
      <c r="E126" s="13"/>
      <c r="F126" s="13"/>
      <c r="G126" s="13"/>
      <c r="H126" s="15">
        <v>0</v>
      </c>
      <c r="K126" s="15">
        <v>0</v>
      </c>
      <c r="M126" s="16">
        <v>0</v>
      </c>
      <c r="N126" s="16">
        <v>0</v>
      </c>
    </row>
    <row r="127" spans="2:14">
      <c r="B127" s="13" t="s">
        <v>920</v>
      </c>
      <c r="C127" s="14"/>
      <c r="D127" s="13"/>
      <c r="E127" s="13"/>
      <c r="F127" s="13"/>
      <c r="G127" s="13"/>
      <c r="H127" s="15">
        <v>0</v>
      </c>
      <c r="K127" s="15">
        <v>0</v>
      </c>
      <c r="M127" s="16">
        <v>0</v>
      </c>
      <c r="N127" s="16">
        <v>0</v>
      </c>
    </row>
    <row r="130" spans="2:7">
      <c r="B130" s="6" t="s">
        <v>102</v>
      </c>
      <c r="C130" s="17"/>
      <c r="D130" s="6"/>
      <c r="E130" s="6"/>
      <c r="F130" s="6"/>
      <c r="G130" s="6"/>
    </row>
    <row r="134" spans="2:7">
      <c r="B134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rightToLeft="1" workbookViewId="0">
      <selection activeCell="G19" sqref="G19:G35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103</v>
      </c>
    </row>
    <row r="7" spans="2:15" ht="15.75">
      <c r="B7" s="2" t="s">
        <v>1069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156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1070</v>
      </c>
      <c r="C11" s="12"/>
      <c r="D11" s="3"/>
      <c r="E11" s="3"/>
      <c r="F11" s="3"/>
      <c r="G11" s="3"/>
      <c r="H11" s="3"/>
      <c r="I11" s="3"/>
      <c r="J11" s="9">
        <v>801132.84</v>
      </c>
      <c r="L11" s="9">
        <v>58596.93</v>
      </c>
      <c r="N11" s="10">
        <v>1</v>
      </c>
      <c r="O11" s="10">
        <v>2.9700000000000001E-2</v>
      </c>
    </row>
    <row r="12" spans="2:15">
      <c r="B12" s="3" t="s">
        <v>1071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167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1072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540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1073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1074</v>
      </c>
      <c r="C17" s="12"/>
      <c r="D17" s="3"/>
      <c r="E17" s="3"/>
      <c r="F17" s="3"/>
      <c r="G17" s="3"/>
      <c r="H17" s="3"/>
      <c r="I17" s="3"/>
      <c r="J17" s="9">
        <v>801132.84</v>
      </c>
      <c r="L17" s="9">
        <v>58596.93</v>
      </c>
      <c r="N17" s="10">
        <v>1</v>
      </c>
      <c r="O17" s="10">
        <v>2.9700000000000001E-2</v>
      </c>
    </row>
    <row r="18" spans="2:15">
      <c r="B18" s="13" t="s">
        <v>167</v>
      </c>
      <c r="C18" s="14"/>
      <c r="D18" s="13"/>
      <c r="E18" s="13"/>
      <c r="F18" s="13"/>
      <c r="G18" s="13"/>
      <c r="H18" s="13"/>
      <c r="I18" s="13"/>
      <c r="J18" s="15">
        <v>520517.3</v>
      </c>
      <c r="L18" s="15">
        <v>48441.87</v>
      </c>
      <c r="N18" s="16">
        <v>0.82669999999999999</v>
      </c>
      <c r="O18" s="16">
        <v>2.46E-2</v>
      </c>
    </row>
    <row r="19" spans="2:15">
      <c r="B19" s="6" t="s">
        <v>1075</v>
      </c>
      <c r="C19" s="17" t="s">
        <v>1076</v>
      </c>
      <c r="D19" s="6" t="s">
        <v>146</v>
      </c>
      <c r="E19" s="6"/>
      <c r="F19" s="6" t="s">
        <v>1077</v>
      </c>
      <c r="G19" s="6"/>
      <c r="H19" s="6"/>
      <c r="I19" s="6" t="s">
        <v>43</v>
      </c>
      <c r="J19" s="7">
        <v>1139.1500000000001</v>
      </c>
      <c r="K19" s="7">
        <v>220537</v>
      </c>
      <c r="L19" s="7">
        <v>9167.19</v>
      </c>
      <c r="M19" s="8">
        <v>2.9999999999999997E-4</v>
      </c>
      <c r="N19" s="8">
        <v>0.15640000000000001</v>
      </c>
      <c r="O19" s="8">
        <v>4.5999999999999999E-3</v>
      </c>
    </row>
    <row r="20" spans="2:15">
      <c r="B20" s="6" t="s">
        <v>1078</v>
      </c>
      <c r="C20" s="17" t="s">
        <v>1079</v>
      </c>
      <c r="D20" s="6" t="s">
        <v>1080</v>
      </c>
      <c r="E20" s="6"/>
      <c r="F20" s="6" t="s">
        <v>1077</v>
      </c>
      <c r="G20" s="6"/>
      <c r="H20" s="6"/>
      <c r="I20" s="6" t="s">
        <v>43</v>
      </c>
      <c r="J20" s="7">
        <v>1959.53</v>
      </c>
      <c r="K20" s="7">
        <v>14566</v>
      </c>
      <c r="L20" s="7">
        <v>1041.52</v>
      </c>
      <c r="M20" s="8">
        <v>1.5E-3</v>
      </c>
      <c r="N20" s="8">
        <v>1.78E-2</v>
      </c>
      <c r="O20" s="8">
        <v>5.0000000000000001E-4</v>
      </c>
    </row>
    <row r="21" spans="2:15">
      <c r="B21" s="6" t="s">
        <v>1081</v>
      </c>
      <c r="C21" s="17" t="s">
        <v>1082</v>
      </c>
      <c r="D21" s="6" t="s">
        <v>146</v>
      </c>
      <c r="E21" s="6"/>
      <c r="F21" s="6" t="s">
        <v>1077</v>
      </c>
      <c r="G21" s="6"/>
      <c r="H21" s="6"/>
      <c r="I21" s="6" t="s">
        <v>43</v>
      </c>
      <c r="J21" s="7">
        <v>3278.11</v>
      </c>
      <c r="K21" s="7">
        <v>22514.84</v>
      </c>
      <c r="L21" s="7">
        <v>2693.19</v>
      </c>
      <c r="M21" s="8">
        <v>8.9999999999999998E-4</v>
      </c>
      <c r="N21" s="8">
        <v>4.5999999999999999E-2</v>
      </c>
      <c r="O21" s="8">
        <v>1.4E-3</v>
      </c>
    </row>
    <row r="22" spans="2:15">
      <c r="B22" s="6" t="s">
        <v>1083</v>
      </c>
      <c r="C22" s="17" t="s">
        <v>1084</v>
      </c>
      <c r="D22" s="6" t="s">
        <v>146</v>
      </c>
      <c r="E22" s="6"/>
      <c r="F22" s="6" t="s">
        <v>1077</v>
      </c>
      <c r="G22" s="6"/>
      <c r="H22" s="6"/>
      <c r="I22" s="6" t="s">
        <v>43</v>
      </c>
      <c r="J22" s="7">
        <v>208583.97</v>
      </c>
      <c r="K22" s="7">
        <v>1385</v>
      </c>
      <c r="L22" s="7">
        <v>10541.55</v>
      </c>
      <c r="M22" s="8">
        <v>1.6000000000000001E-3</v>
      </c>
      <c r="N22" s="8">
        <v>0.1799</v>
      </c>
      <c r="O22" s="8">
        <v>5.3E-3</v>
      </c>
    </row>
    <row r="23" spans="2:15">
      <c r="B23" s="6" t="s">
        <v>1085</v>
      </c>
      <c r="C23" s="17" t="s">
        <v>1086</v>
      </c>
      <c r="D23" s="6" t="s">
        <v>146</v>
      </c>
      <c r="E23" s="6"/>
      <c r="F23" s="6" t="s">
        <v>1077</v>
      </c>
      <c r="G23" s="6"/>
      <c r="H23" s="6"/>
      <c r="I23" s="6" t="s">
        <v>43</v>
      </c>
      <c r="J23" s="7">
        <v>76303.509999999995</v>
      </c>
      <c r="K23" s="7">
        <v>2445</v>
      </c>
      <c r="L23" s="7">
        <v>6807.65</v>
      </c>
      <c r="M23" s="8">
        <v>0</v>
      </c>
      <c r="N23" s="8">
        <v>0.1162</v>
      </c>
      <c r="O23" s="8">
        <v>3.5000000000000001E-3</v>
      </c>
    </row>
    <row r="24" spans="2:15">
      <c r="B24" s="6" t="s">
        <v>1087</v>
      </c>
      <c r="C24" s="17" t="s">
        <v>1088</v>
      </c>
      <c r="D24" s="6" t="s">
        <v>146</v>
      </c>
      <c r="E24" s="6"/>
      <c r="F24" s="6" t="s">
        <v>1077</v>
      </c>
      <c r="G24" s="6"/>
      <c r="H24" s="6"/>
      <c r="I24" s="6" t="s">
        <v>43</v>
      </c>
      <c r="J24" s="7">
        <v>74626</v>
      </c>
      <c r="K24" s="7">
        <v>1231</v>
      </c>
      <c r="L24" s="7">
        <v>3352.14</v>
      </c>
      <c r="M24" s="8">
        <v>2.9999999999999997E-4</v>
      </c>
      <c r="N24" s="8">
        <v>5.7200000000000001E-2</v>
      </c>
      <c r="O24" s="8">
        <v>1.6999999999999999E-3</v>
      </c>
    </row>
    <row r="25" spans="2:15">
      <c r="B25" s="6" t="s">
        <v>1089</v>
      </c>
      <c r="C25" s="17" t="s">
        <v>1090</v>
      </c>
      <c r="D25" s="6" t="s">
        <v>146</v>
      </c>
      <c r="E25" s="6"/>
      <c r="F25" s="6" t="s">
        <v>1077</v>
      </c>
      <c r="G25" s="6"/>
      <c r="H25" s="6"/>
      <c r="I25" s="6" t="s">
        <v>43</v>
      </c>
      <c r="J25" s="7">
        <v>114251.35</v>
      </c>
      <c r="K25" s="7">
        <v>1859</v>
      </c>
      <c r="L25" s="7">
        <v>7750.23</v>
      </c>
      <c r="M25" s="8">
        <v>2.0000000000000001E-4</v>
      </c>
      <c r="N25" s="8">
        <v>0.1323</v>
      </c>
      <c r="O25" s="8">
        <v>3.8999999999999998E-3</v>
      </c>
    </row>
    <row r="26" spans="2:15">
      <c r="B26" s="6" t="s">
        <v>1091</v>
      </c>
      <c r="C26" s="17" t="s">
        <v>1092</v>
      </c>
      <c r="D26" s="6" t="s">
        <v>146</v>
      </c>
      <c r="E26" s="6"/>
      <c r="F26" s="6" t="s">
        <v>1077</v>
      </c>
      <c r="G26" s="6"/>
      <c r="H26" s="6"/>
      <c r="I26" s="6" t="s">
        <v>43</v>
      </c>
      <c r="J26" s="7">
        <v>34559</v>
      </c>
      <c r="K26" s="7">
        <v>2346</v>
      </c>
      <c r="L26" s="7">
        <v>2958.44</v>
      </c>
      <c r="M26" s="8">
        <v>2.0000000000000001E-4</v>
      </c>
      <c r="N26" s="8">
        <v>5.0500000000000003E-2</v>
      </c>
      <c r="O26" s="8">
        <v>1.5E-3</v>
      </c>
    </row>
    <row r="27" spans="2:15">
      <c r="B27" s="6" t="s">
        <v>1093</v>
      </c>
      <c r="C27" s="17" t="s">
        <v>1094</v>
      </c>
      <c r="D27" s="6" t="s">
        <v>146</v>
      </c>
      <c r="E27" s="6"/>
      <c r="F27" s="6" t="s">
        <v>1077</v>
      </c>
      <c r="G27" s="6"/>
      <c r="H27" s="6"/>
      <c r="I27" s="6" t="s">
        <v>43</v>
      </c>
      <c r="J27" s="7">
        <v>1408.67</v>
      </c>
      <c r="K27" s="7">
        <v>27065</v>
      </c>
      <c r="L27" s="7">
        <v>1391.21</v>
      </c>
      <c r="M27" s="8">
        <v>1E-4</v>
      </c>
      <c r="N27" s="8">
        <v>2.3699999999999999E-2</v>
      </c>
      <c r="O27" s="8">
        <v>6.9999999999999999E-4</v>
      </c>
    </row>
    <row r="28" spans="2:15">
      <c r="B28" s="6" t="s">
        <v>1095</v>
      </c>
      <c r="C28" s="17" t="s">
        <v>1096</v>
      </c>
      <c r="D28" s="6" t="s">
        <v>146</v>
      </c>
      <c r="E28" s="6"/>
      <c r="F28" s="6" t="s">
        <v>1077</v>
      </c>
      <c r="G28" s="6"/>
      <c r="H28" s="6"/>
      <c r="I28" s="6" t="s">
        <v>43</v>
      </c>
      <c r="J28" s="7">
        <v>4408.01</v>
      </c>
      <c r="K28" s="7">
        <v>17027</v>
      </c>
      <c r="L28" s="7">
        <v>2738.76</v>
      </c>
      <c r="M28" s="8">
        <v>1E-4</v>
      </c>
      <c r="N28" s="8">
        <v>4.6699999999999998E-2</v>
      </c>
      <c r="O28" s="8">
        <v>1.4E-3</v>
      </c>
    </row>
    <row r="29" spans="2:15">
      <c r="B29" s="13" t="s">
        <v>1072</v>
      </c>
      <c r="C29" s="14"/>
      <c r="D29" s="13"/>
      <c r="E29" s="13"/>
      <c r="F29" s="13"/>
      <c r="G29" s="13"/>
      <c r="H29" s="13"/>
      <c r="I29" s="13"/>
      <c r="J29" s="15">
        <v>0</v>
      </c>
      <c r="L29" s="15">
        <v>0</v>
      </c>
      <c r="N29" s="16">
        <v>0</v>
      </c>
      <c r="O29" s="16">
        <v>0</v>
      </c>
    </row>
    <row r="30" spans="2:15">
      <c r="B30" s="13" t="s">
        <v>540</v>
      </c>
      <c r="C30" s="14"/>
      <c r="D30" s="13"/>
      <c r="E30" s="13"/>
      <c r="F30" s="13"/>
      <c r="G30" s="13"/>
      <c r="H30" s="13"/>
      <c r="I30" s="13"/>
      <c r="J30" s="15">
        <v>280615.53999999998</v>
      </c>
      <c r="L30" s="15">
        <v>10155.06</v>
      </c>
      <c r="N30" s="16">
        <v>0.17330000000000001</v>
      </c>
      <c r="O30" s="16">
        <v>5.1000000000000004E-3</v>
      </c>
    </row>
    <row r="31" spans="2:15">
      <c r="B31" s="6" t="s">
        <v>1097</v>
      </c>
      <c r="C31" s="17" t="s">
        <v>1098</v>
      </c>
      <c r="D31" s="6" t="s">
        <v>404</v>
      </c>
      <c r="E31" s="6"/>
      <c r="F31" s="6" t="s">
        <v>1099</v>
      </c>
      <c r="G31" s="6"/>
      <c r="H31" s="6"/>
      <c r="I31" s="6" t="s">
        <v>43</v>
      </c>
      <c r="J31" s="7">
        <v>211198.93</v>
      </c>
      <c r="K31" s="7">
        <v>177.33</v>
      </c>
      <c r="L31" s="7">
        <v>1366.62</v>
      </c>
      <c r="M31" s="8">
        <v>2.3E-3</v>
      </c>
      <c r="N31" s="8">
        <v>2.3300000000000001E-2</v>
      </c>
      <c r="O31" s="8">
        <v>6.9999999999999999E-4</v>
      </c>
    </row>
    <row r="32" spans="2:15">
      <c r="B32" s="6" t="s">
        <v>1100</v>
      </c>
      <c r="C32" s="17" t="s">
        <v>1101</v>
      </c>
      <c r="D32" s="6" t="s">
        <v>152</v>
      </c>
      <c r="E32" s="6"/>
      <c r="F32" s="6" t="s">
        <v>1099</v>
      </c>
      <c r="G32" s="6"/>
      <c r="H32" s="6"/>
      <c r="I32" s="6" t="s">
        <v>48</v>
      </c>
      <c r="J32" s="7">
        <v>3239</v>
      </c>
      <c r="K32" s="7">
        <v>17044</v>
      </c>
      <c r="L32" s="7">
        <v>2332.87</v>
      </c>
      <c r="M32" s="8">
        <v>8.9999999999999998E-4</v>
      </c>
      <c r="N32" s="8">
        <v>3.9800000000000002E-2</v>
      </c>
      <c r="O32" s="8">
        <v>1.1999999999999999E-3</v>
      </c>
    </row>
    <row r="33" spans="2:15">
      <c r="B33" s="6" t="s">
        <v>1102</v>
      </c>
      <c r="C33" s="17" t="s">
        <v>1103</v>
      </c>
      <c r="D33" s="6" t="s">
        <v>146</v>
      </c>
      <c r="E33" s="6"/>
      <c r="F33" s="6" t="s">
        <v>1099</v>
      </c>
      <c r="G33" s="6"/>
      <c r="H33" s="6"/>
      <c r="I33" s="6" t="s">
        <v>48</v>
      </c>
      <c r="J33" s="7">
        <v>44013</v>
      </c>
      <c r="K33" s="7">
        <v>2041</v>
      </c>
      <c r="L33" s="7">
        <v>3796.06</v>
      </c>
      <c r="M33" s="8">
        <v>2.0000000000000001E-4</v>
      </c>
      <c r="N33" s="8">
        <v>6.4799999999999996E-2</v>
      </c>
      <c r="O33" s="8">
        <v>1.9E-3</v>
      </c>
    </row>
    <row r="34" spans="2:15">
      <c r="B34" s="6" t="s">
        <v>1104</v>
      </c>
      <c r="C34" s="17" t="s">
        <v>1105</v>
      </c>
      <c r="D34" s="6" t="s">
        <v>146</v>
      </c>
      <c r="E34" s="6"/>
      <c r="F34" s="6" t="s">
        <v>1099</v>
      </c>
      <c r="G34" s="6"/>
      <c r="H34" s="6"/>
      <c r="I34" s="6" t="s">
        <v>43</v>
      </c>
      <c r="J34" s="7">
        <v>20211.830000000002</v>
      </c>
      <c r="K34" s="7">
        <v>1624.8</v>
      </c>
      <c r="L34" s="7">
        <v>1198.3399999999999</v>
      </c>
      <c r="M34" s="8">
        <v>4.0000000000000002E-4</v>
      </c>
      <c r="N34" s="8">
        <v>2.0500000000000001E-2</v>
      </c>
      <c r="O34" s="8">
        <v>5.9999999999999995E-4</v>
      </c>
    </row>
    <row r="35" spans="2:15">
      <c r="B35" s="6" t="s">
        <v>1106</v>
      </c>
      <c r="C35" s="17" t="s">
        <v>1107</v>
      </c>
      <c r="D35" s="6" t="s">
        <v>1080</v>
      </c>
      <c r="E35" s="6"/>
      <c r="F35" s="6" t="s">
        <v>1099</v>
      </c>
      <c r="G35" s="6"/>
      <c r="H35" s="6"/>
      <c r="I35" s="6" t="s">
        <v>43</v>
      </c>
      <c r="J35" s="7">
        <v>1952.78</v>
      </c>
      <c r="K35" s="7">
        <v>20505.61</v>
      </c>
      <c r="L35" s="7">
        <v>1461.17</v>
      </c>
      <c r="M35" s="8">
        <v>0</v>
      </c>
      <c r="N35" s="8">
        <v>2.4899999999999999E-2</v>
      </c>
      <c r="O35" s="8">
        <v>6.9999999999999999E-4</v>
      </c>
    </row>
    <row r="36" spans="2:15">
      <c r="B36" s="13" t="s">
        <v>1073</v>
      </c>
      <c r="C36" s="14"/>
      <c r="D36" s="13"/>
      <c r="E36" s="13"/>
      <c r="F36" s="13"/>
      <c r="G36" s="13"/>
      <c r="H36" s="13"/>
      <c r="I36" s="13"/>
      <c r="J36" s="15">
        <v>0</v>
      </c>
      <c r="L36" s="15">
        <v>0</v>
      </c>
      <c r="N36" s="16">
        <v>0</v>
      </c>
      <c r="O36" s="16">
        <v>0</v>
      </c>
    </row>
    <row r="39" spans="2:15">
      <c r="B39" s="6" t="s">
        <v>102</v>
      </c>
      <c r="C39" s="17"/>
      <c r="D39" s="6"/>
      <c r="E39" s="6"/>
      <c r="F39" s="6"/>
      <c r="G39" s="6"/>
      <c r="H39" s="6"/>
      <c r="I39" s="6"/>
    </row>
    <row r="43" spans="2:15">
      <c r="B43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5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1108</v>
      </c>
    </row>
    <row r="8" spans="2:12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1109</v>
      </c>
      <c r="C11" s="12"/>
      <c r="D11" s="3"/>
      <c r="E11" s="3"/>
      <c r="F11" s="3"/>
      <c r="G11" s="9">
        <v>23962.26</v>
      </c>
      <c r="I11" s="9">
        <v>18.07</v>
      </c>
      <c r="K11" s="10">
        <v>1</v>
      </c>
      <c r="L11" s="10">
        <v>0</v>
      </c>
    </row>
    <row r="12" spans="2:12">
      <c r="B12" s="3" t="s">
        <v>1110</v>
      </c>
      <c r="C12" s="12"/>
      <c r="D12" s="3"/>
      <c r="E12" s="3"/>
      <c r="F12" s="3"/>
      <c r="G12" s="9">
        <v>23962.26</v>
      </c>
      <c r="I12" s="9">
        <v>18.07</v>
      </c>
      <c r="K12" s="10">
        <v>1</v>
      </c>
      <c r="L12" s="10">
        <v>0</v>
      </c>
    </row>
    <row r="13" spans="2:12">
      <c r="B13" s="13" t="s">
        <v>1110</v>
      </c>
      <c r="C13" s="14"/>
      <c r="D13" s="13"/>
      <c r="E13" s="13"/>
      <c r="F13" s="13"/>
      <c r="G13" s="15">
        <v>23962.26</v>
      </c>
      <c r="I13" s="15">
        <v>18.07</v>
      </c>
      <c r="K13" s="16">
        <v>1</v>
      </c>
      <c r="L13" s="16">
        <v>0</v>
      </c>
    </row>
    <row r="14" spans="2:12">
      <c r="B14" s="6" t="s">
        <v>1111</v>
      </c>
      <c r="C14" s="17">
        <v>1145341</v>
      </c>
      <c r="D14" s="6" t="s">
        <v>120</v>
      </c>
      <c r="E14" s="6" t="s">
        <v>197</v>
      </c>
      <c r="F14" s="6" t="s">
        <v>92</v>
      </c>
      <c r="G14" s="7">
        <v>9128.48</v>
      </c>
      <c r="H14" s="7">
        <v>40.700000000000003</v>
      </c>
      <c r="I14" s="7">
        <v>3.72</v>
      </c>
      <c r="J14" s="8">
        <v>1.6999999999999999E-3</v>
      </c>
      <c r="K14" s="8">
        <v>0.2056</v>
      </c>
      <c r="L14" s="8">
        <v>0</v>
      </c>
    </row>
    <row r="15" spans="2:12">
      <c r="B15" s="6" t="s">
        <v>1112</v>
      </c>
      <c r="C15" s="17">
        <v>1145358</v>
      </c>
      <c r="D15" s="6" t="s">
        <v>120</v>
      </c>
      <c r="E15" s="6" t="s">
        <v>197</v>
      </c>
      <c r="F15" s="6" t="s">
        <v>92</v>
      </c>
      <c r="G15" s="7">
        <v>7987.42</v>
      </c>
      <c r="H15" s="7">
        <v>78.8</v>
      </c>
      <c r="I15" s="7">
        <v>6.29</v>
      </c>
      <c r="J15" s="8">
        <v>1.6999999999999999E-3</v>
      </c>
      <c r="K15" s="8">
        <v>0.34820000000000001</v>
      </c>
      <c r="L15" s="8">
        <v>0</v>
      </c>
    </row>
    <row r="16" spans="2:12">
      <c r="B16" s="6" t="s">
        <v>1113</v>
      </c>
      <c r="C16" s="17">
        <v>1145366</v>
      </c>
      <c r="D16" s="6" t="s">
        <v>120</v>
      </c>
      <c r="E16" s="6" t="s">
        <v>197</v>
      </c>
      <c r="F16" s="6" t="s">
        <v>92</v>
      </c>
      <c r="G16" s="7">
        <v>6846.36</v>
      </c>
      <c r="H16" s="7">
        <v>117.8</v>
      </c>
      <c r="I16" s="7">
        <v>8.07</v>
      </c>
      <c r="J16" s="8">
        <v>1.6999999999999999E-3</v>
      </c>
      <c r="K16" s="8">
        <v>0.44619999999999999</v>
      </c>
      <c r="L16" s="8">
        <v>0</v>
      </c>
    </row>
    <row r="17" spans="2:12">
      <c r="B17" s="3" t="s">
        <v>1114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1114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102</v>
      </c>
      <c r="C21" s="17"/>
      <c r="D21" s="6"/>
      <c r="E21" s="6"/>
      <c r="F21" s="6"/>
    </row>
    <row r="25" spans="2:12">
      <c r="B25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I35" sqref="I35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103</v>
      </c>
    </row>
    <row r="7" spans="2:12" ht="15.75">
      <c r="B7" s="2" t="s">
        <v>1115</v>
      </c>
    </row>
    <row r="8" spans="2:12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1116</v>
      </c>
      <c r="C11" s="12"/>
      <c r="D11" s="3"/>
      <c r="E11" s="3"/>
      <c r="F11" s="3"/>
      <c r="G11" s="9">
        <v>11</v>
      </c>
      <c r="I11" s="9">
        <v>327.01</v>
      </c>
      <c r="K11" s="10">
        <v>1</v>
      </c>
      <c r="L11" s="10">
        <v>2.0000000000000001E-4</v>
      </c>
    </row>
    <row r="12" spans="2:12">
      <c r="B12" s="3" t="s">
        <v>1117</v>
      </c>
      <c r="C12" s="12"/>
      <c r="D12" s="3"/>
      <c r="E12" s="3"/>
      <c r="F12" s="3"/>
      <c r="G12" s="9">
        <v>0</v>
      </c>
      <c r="I12" s="9">
        <v>3.06</v>
      </c>
      <c r="K12" s="10">
        <v>9.2999999999999992E-3</v>
      </c>
      <c r="L12" s="10">
        <v>0</v>
      </c>
    </row>
    <row r="13" spans="2:12">
      <c r="B13" s="13" t="s">
        <v>1118</v>
      </c>
      <c r="C13" s="14"/>
      <c r="D13" s="13"/>
      <c r="E13" s="13"/>
      <c r="F13" s="13"/>
      <c r="G13" s="15">
        <v>0</v>
      </c>
      <c r="I13" s="15">
        <v>3.06</v>
      </c>
      <c r="K13" s="16">
        <v>9.2999999999999992E-3</v>
      </c>
      <c r="L13" s="16">
        <v>0</v>
      </c>
    </row>
    <row r="14" spans="2:12">
      <c r="B14" s="6" t="s">
        <v>1119</v>
      </c>
      <c r="C14" s="17">
        <v>82332339</v>
      </c>
      <c r="D14" s="6" t="s">
        <v>120</v>
      </c>
      <c r="E14" s="35"/>
      <c r="F14" s="6" t="s">
        <v>92</v>
      </c>
      <c r="G14" s="7">
        <v>-65</v>
      </c>
      <c r="H14" s="7">
        <v>4500</v>
      </c>
      <c r="I14" s="7">
        <v>-2.92</v>
      </c>
      <c r="K14" s="8">
        <v>-8.8999999999999999E-3</v>
      </c>
      <c r="L14" s="8">
        <v>0</v>
      </c>
    </row>
    <row r="15" spans="2:12">
      <c r="B15" s="6" t="s">
        <v>1120</v>
      </c>
      <c r="C15" s="17">
        <v>82368184</v>
      </c>
      <c r="D15" s="6" t="s">
        <v>120</v>
      </c>
      <c r="E15" s="35"/>
      <c r="F15" s="6" t="s">
        <v>92</v>
      </c>
      <c r="G15" s="7">
        <v>65</v>
      </c>
      <c r="H15" s="7">
        <v>9200</v>
      </c>
      <c r="I15" s="7">
        <v>5.98</v>
      </c>
      <c r="K15" s="8">
        <v>1.83E-2</v>
      </c>
      <c r="L15" s="8">
        <v>0</v>
      </c>
    </row>
    <row r="16" spans="2:12">
      <c r="B16" s="13" t="s">
        <v>1121</v>
      </c>
      <c r="C16" s="14"/>
      <c r="D16" s="13"/>
      <c r="E16" s="48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1122</v>
      </c>
      <c r="C17" s="14"/>
      <c r="D17" s="13"/>
      <c r="E17" s="48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1123</v>
      </c>
      <c r="C18" s="14"/>
      <c r="D18" s="13"/>
      <c r="E18" s="48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1124</v>
      </c>
      <c r="C19" s="12"/>
      <c r="D19" s="3"/>
      <c r="E19" s="49"/>
      <c r="F19" s="3"/>
      <c r="G19" s="9">
        <v>11</v>
      </c>
      <c r="I19" s="9">
        <v>323.95999999999998</v>
      </c>
      <c r="K19" s="10">
        <v>0.99070000000000003</v>
      </c>
      <c r="L19" s="10">
        <v>2.0000000000000001E-4</v>
      </c>
    </row>
    <row r="20" spans="2:12">
      <c r="B20" s="13" t="s">
        <v>1118</v>
      </c>
      <c r="C20" s="14"/>
      <c r="D20" s="13"/>
      <c r="E20" s="48"/>
      <c r="F20" s="13"/>
      <c r="G20" s="15">
        <v>11</v>
      </c>
      <c r="I20" s="15">
        <v>323.95999999999998</v>
      </c>
      <c r="K20" s="16">
        <v>0.99070000000000003</v>
      </c>
      <c r="L20" s="16">
        <v>2.0000000000000001E-4</v>
      </c>
    </row>
    <row r="21" spans="2:12">
      <c r="B21" s="6" t="s">
        <v>1125</v>
      </c>
      <c r="C21" s="17">
        <v>8827347</v>
      </c>
      <c r="D21" s="6" t="s">
        <v>146</v>
      </c>
      <c r="E21" s="35"/>
      <c r="F21" s="6" t="s">
        <v>43</v>
      </c>
      <c r="G21" s="7">
        <v>-10</v>
      </c>
      <c r="H21" s="7">
        <v>0</v>
      </c>
      <c r="I21" s="7">
        <v>-0.36</v>
      </c>
      <c r="K21" s="8">
        <v>-1.1000000000000001E-3</v>
      </c>
      <c r="L21" s="8">
        <v>0</v>
      </c>
    </row>
    <row r="22" spans="2:12">
      <c r="B22" s="6" t="s">
        <v>1126</v>
      </c>
      <c r="C22" s="17">
        <v>8827354</v>
      </c>
      <c r="D22" s="6" t="s">
        <v>146</v>
      </c>
      <c r="E22" s="35"/>
      <c r="F22" s="6" t="s">
        <v>43</v>
      </c>
      <c r="G22" s="7">
        <v>10</v>
      </c>
      <c r="H22" s="7">
        <v>0.08</v>
      </c>
      <c r="I22" s="7">
        <v>30.1</v>
      </c>
      <c r="K22" s="8">
        <v>9.2100000000000001E-2</v>
      </c>
      <c r="L22" s="8">
        <v>0</v>
      </c>
    </row>
    <row r="23" spans="2:12">
      <c r="B23" s="6" t="s">
        <v>1127</v>
      </c>
      <c r="C23" s="17">
        <v>8827388</v>
      </c>
      <c r="D23" s="6" t="s">
        <v>146</v>
      </c>
      <c r="E23" s="35"/>
      <c r="F23" s="6" t="s">
        <v>43</v>
      </c>
      <c r="G23" s="7">
        <v>11</v>
      </c>
      <c r="H23" s="7">
        <v>0.73</v>
      </c>
      <c r="I23" s="7">
        <v>294.22000000000003</v>
      </c>
      <c r="K23" s="8">
        <v>0.89970000000000006</v>
      </c>
      <c r="L23" s="8">
        <v>1E-4</v>
      </c>
    </row>
    <row r="24" spans="2:12">
      <c r="B24" s="13" t="s">
        <v>1128</v>
      </c>
      <c r="C24" s="14"/>
      <c r="D24" s="13"/>
      <c r="E24" s="48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1122</v>
      </c>
      <c r="C25" s="14"/>
      <c r="D25" s="13"/>
      <c r="E25" s="48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1129</v>
      </c>
      <c r="C26" s="14"/>
      <c r="D26" s="13"/>
      <c r="E26" s="48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1123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30" spans="2:12">
      <c r="B30" s="6" t="s">
        <v>102</v>
      </c>
      <c r="C30" s="17"/>
      <c r="D30" s="6"/>
      <c r="E30" s="6"/>
      <c r="F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103</v>
      </c>
    </row>
    <row r="7" spans="2:11" ht="15.75">
      <c r="B7" s="2" t="s">
        <v>1130</v>
      </c>
    </row>
    <row r="8" spans="2:11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1131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1132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1133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1134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1135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102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M43" sqref="M43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103</v>
      </c>
    </row>
    <row r="7" spans="2:17" ht="15.75">
      <c r="B7" s="2" t="s">
        <v>1136</v>
      </c>
    </row>
    <row r="8" spans="2:17">
      <c r="B8" s="3" t="s">
        <v>76</v>
      </c>
      <c r="C8" s="3" t="s">
        <v>77</v>
      </c>
      <c r="D8" s="3" t="s">
        <v>1137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1138</v>
      </c>
      <c r="C11" s="12"/>
      <c r="D11" s="3"/>
      <c r="E11" s="3"/>
      <c r="F11" s="3"/>
      <c r="G11" s="3"/>
      <c r="H11" s="12">
        <v>4.28</v>
      </c>
      <c r="I11" s="3"/>
      <c r="K11" s="10">
        <v>4.3E-3</v>
      </c>
      <c r="L11" s="9">
        <v>10490000</v>
      </c>
      <c r="N11" s="9">
        <v>10711.34</v>
      </c>
      <c r="P11" s="10">
        <v>1</v>
      </c>
      <c r="Q11" s="10">
        <v>5.4000000000000003E-3</v>
      </c>
    </row>
    <row r="12" spans="2:17">
      <c r="B12" s="3" t="s">
        <v>1139</v>
      </c>
      <c r="C12" s="12"/>
      <c r="D12" s="3"/>
      <c r="E12" s="3"/>
      <c r="F12" s="3"/>
      <c r="G12" s="3"/>
      <c r="H12" s="12">
        <v>4.28</v>
      </c>
      <c r="I12" s="3"/>
      <c r="K12" s="10">
        <v>4.3E-3</v>
      </c>
      <c r="L12" s="9">
        <v>10490000</v>
      </c>
      <c r="N12" s="9">
        <v>10711.34</v>
      </c>
      <c r="P12" s="10">
        <v>1</v>
      </c>
      <c r="Q12" s="10">
        <v>5.4000000000000003E-3</v>
      </c>
    </row>
    <row r="13" spans="2:17">
      <c r="B13" s="13" t="s">
        <v>1140</v>
      </c>
      <c r="C13" s="14"/>
      <c r="D13" s="13"/>
      <c r="E13" s="13"/>
      <c r="F13" s="13"/>
      <c r="G13" s="13"/>
      <c r="H13" s="14">
        <v>4.28</v>
      </c>
      <c r="I13" s="13"/>
      <c r="K13" s="16">
        <v>4.3E-3</v>
      </c>
      <c r="L13" s="15">
        <v>10490000</v>
      </c>
      <c r="N13" s="15">
        <v>10711.34</v>
      </c>
      <c r="P13" s="16">
        <v>1</v>
      </c>
      <c r="Q13" s="16">
        <v>5.4000000000000003E-3</v>
      </c>
    </row>
    <row r="14" spans="2:17">
      <c r="B14" s="6" t="s">
        <v>1141</v>
      </c>
      <c r="C14" s="17">
        <v>1142215</v>
      </c>
      <c r="D14" s="6" t="s">
        <v>146</v>
      </c>
      <c r="E14" s="6" t="s">
        <v>93</v>
      </c>
      <c r="F14" s="6" t="s">
        <v>172</v>
      </c>
      <c r="G14" s="6"/>
      <c r="H14" s="17">
        <v>4.28</v>
      </c>
      <c r="I14" s="6" t="s">
        <v>92</v>
      </c>
      <c r="J14" s="26">
        <v>6.1799999999999997E-3</v>
      </c>
      <c r="K14" s="8">
        <v>4.3E-3</v>
      </c>
      <c r="L14" s="7">
        <v>10490000</v>
      </c>
      <c r="M14" s="7">
        <v>102.11</v>
      </c>
      <c r="N14" s="7">
        <v>10711.34</v>
      </c>
      <c r="O14" s="8">
        <v>3.3999999999999998E-3</v>
      </c>
      <c r="P14" s="8">
        <v>1</v>
      </c>
      <c r="Q14" s="8">
        <v>5.4000000000000003E-3</v>
      </c>
    </row>
    <row r="15" spans="2:17">
      <c r="B15" s="13" t="s">
        <v>1142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1140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1142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102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1148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1149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1150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1151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1152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1153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1154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1155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1156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143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1157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1148</v>
      </c>
    </row>
    <row r="7" spans="2:19" ht="15.75">
      <c r="B7" s="2" t="s">
        <v>154</v>
      </c>
    </row>
    <row r="8" spans="2:19">
      <c r="B8" s="3" t="s">
        <v>76</v>
      </c>
      <c r="C8" s="3" t="s">
        <v>77</v>
      </c>
      <c r="D8" s="3" t="s">
        <v>155</v>
      </c>
      <c r="E8" s="3" t="s">
        <v>78</v>
      </c>
      <c r="F8" s="3" t="s">
        <v>156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1149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1158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1159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1160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1161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1162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1163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1164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1165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topLeftCell="H1" workbookViewId="0">
      <pane ySplit="9" topLeftCell="A10" activePane="bottomLeft" state="frozen"/>
      <selection pane="bottomLeft" activeCell="P12" sqref="P1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1148</v>
      </c>
    </row>
    <row r="7" spans="2:19" ht="15.75">
      <c r="B7" s="2" t="s">
        <v>166</v>
      </c>
    </row>
    <row r="8" spans="2:19">
      <c r="B8" s="3" t="s">
        <v>76</v>
      </c>
      <c r="C8" s="3" t="s">
        <v>77</v>
      </c>
      <c r="D8" s="3" t="s">
        <v>155</v>
      </c>
      <c r="E8" s="3" t="s">
        <v>78</v>
      </c>
      <c r="F8" s="3" t="s">
        <v>156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1149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1166</v>
      </c>
      <c r="C11" s="12"/>
      <c r="D11" s="3"/>
      <c r="E11" s="3"/>
      <c r="F11" s="3"/>
      <c r="G11" s="3"/>
      <c r="H11" s="3"/>
      <c r="I11" s="3"/>
      <c r="J11" s="41">
        <v>1.7</v>
      </c>
      <c r="K11" s="3"/>
      <c r="M11" s="10">
        <v>2.3400000000000001E-2</v>
      </c>
      <c r="N11" s="9">
        <f>+N12</f>
        <v>35880091.969999999</v>
      </c>
      <c r="P11" s="9">
        <f>+P12</f>
        <v>49850.04</v>
      </c>
      <c r="R11" s="10">
        <v>1</v>
      </c>
      <c r="S11" s="10">
        <v>2.53E-2</v>
      </c>
    </row>
    <row r="12" spans="2:19">
      <c r="B12" s="3" t="s">
        <v>1167</v>
      </c>
      <c r="C12" s="12"/>
      <c r="D12" s="3"/>
      <c r="E12" s="3"/>
      <c r="F12" s="3"/>
      <c r="G12" s="3"/>
      <c r="H12" s="3"/>
      <c r="I12" s="3"/>
      <c r="J12" s="41">
        <f>+J11</f>
        <v>1.7</v>
      </c>
      <c r="K12" s="3"/>
      <c r="M12" s="10">
        <f>+M11</f>
        <v>2.3400000000000001E-2</v>
      </c>
      <c r="N12" s="9">
        <f>+N13+N23+N31</f>
        <v>35880091.969999999</v>
      </c>
      <c r="P12" s="9">
        <f>+P13+P23+P31</f>
        <v>49850.04</v>
      </c>
      <c r="R12" s="10">
        <v>1</v>
      </c>
      <c r="S12" s="28">
        <f>P12/'סכום נכסי הקרן'!$C$42</f>
        <v>2.5270632286224615E-2</v>
      </c>
    </row>
    <row r="13" spans="2:19">
      <c r="B13" s="13" t="s">
        <v>1168</v>
      </c>
      <c r="C13" s="14"/>
      <c r="D13" s="13"/>
      <c r="E13" s="13"/>
      <c r="F13" s="13"/>
      <c r="G13" s="13"/>
      <c r="H13" s="13"/>
      <c r="I13" s="13"/>
      <c r="J13" s="42">
        <v>1.38</v>
      </c>
      <c r="K13" s="13"/>
      <c r="M13" s="16">
        <v>6.7999999999999996E-3</v>
      </c>
      <c r="N13" s="43">
        <f>SUM(N14:N21)</f>
        <v>30331719.569999997</v>
      </c>
      <c r="P13" s="43">
        <f>SUM(P14:P21)</f>
        <v>39934.79</v>
      </c>
      <c r="R13" s="44">
        <f>SUM(R14:R21)</f>
        <v>0.80109845448469041</v>
      </c>
      <c r="S13" s="28">
        <f>P13/'סכום נכסי הקרן'!$C$42</f>
        <v>2.0244264468345461E-2</v>
      </c>
    </row>
    <row r="14" spans="2:19">
      <c r="B14" s="6" t="s">
        <v>1169</v>
      </c>
      <c r="C14" s="17">
        <v>1106822</v>
      </c>
      <c r="D14" s="6"/>
      <c r="E14" s="18">
        <v>513938548</v>
      </c>
      <c r="F14" s="6" t="s">
        <v>246</v>
      </c>
      <c r="G14" s="6" t="s">
        <v>185</v>
      </c>
      <c r="H14" s="6" t="s">
        <v>186</v>
      </c>
      <c r="I14" s="6" t="s">
        <v>1170</v>
      </c>
      <c r="J14" s="17">
        <v>3.38</v>
      </c>
      <c r="K14" s="6" t="s">
        <v>92</v>
      </c>
      <c r="L14" s="50">
        <v>4.9000000000000002E-2</v>
      </c>
      <c r="M14" s="8">
        <v>4.0000000000000001E-3</v>
      </c>
      <c r="N14" s="7">
        <v>4727518.17</v>
      </c>
      <c r="O14" s="7">
        <v>141.21</v>
      </c>
      <c r="P14" s="7">
        <v>6675.73</v>
      </c>
      <c r="Q14" s="8">
        <v>1.67E-2</v>
      </c>
      <c r="R14" s="8">
        <f>P14/$P$11</f>
        <v>0.13391624159178206</v>
      </c>
      <c r="S14" s="37">
        <f>P14/'סכום נכסי הקרן'!$C$42</f>
        <v>3.3841480984191435E-3</v>
      </c>
    </row>
    <row r="15" spans="2:19">
      <c r="B15" s="6" t="s">
        <v>1171</v>
      </c>
      <c r="C15" s="17">
        <v>1102797</v>
      </c>
      <c r="D15" s="6"/>
      <c r="E15" s="18">
        <v>512705153</v>
      </c>
      <c r="F15" s="6" t="s">
        <v>266</v>
      </c>
      <c r="G15" s="6" t="s">
        <v>204</v>
      </c>
      <c r="H15" s="6" t="s">
        <v>186</v>
      </c>
      <c r="I15" s="6" t="s">
        <v>1172</v>
      </c>
      <c r="J15" s="17">
        <v>0.49</v>
      </c>
      <c r="K15" s="6" t="s">
        <v>92</v>
      </c>
      <c r="L15" s="50">
        <v>4.9000000000000002E-2</v>
      </c>
      <c r="M15" s="8">
        <v>8.0000000000000004E-4</v>
      </c>
      <c r="N15" s="7">
        <v>2000000.12</v>
      </c>
      <c r="O15" s="7">
        <v>126.85</v>
      </c>
      <c r="P15" s="7">
        <v>2537</v>
      </c>
      <c r="Q15" s="8">
        <v>3.27E-2</v>
      </c>
      <c r="R15" s="26">
        <f t="shared" ref="R15:R21" si="0">P15/$P$11</f>
        <v>5.0892637197482687E-2</v>
      </c>
      <c r="S15" s="37">
        <f>P15/'סכום נכסי הקרן'!$C$42</f>
        <v>1.2860891206938219E-3</v>
      </c>
    </row>
    <row r="16" spans="2:19">
      <c r="B16" s="6" t="s">
        <v>1173</v>
      </c>
      <c r="C16" s="17">
        <v>1089655</v>
      </c>
      <c r="D16" s="6"/>
      <c r="E16" s="18">
        <v>520004078</v>
      </c>
      <c r="F16" s="6" t="s">
        <v>232</v>
      </c>
      <c r="G16" s="6" t="s">
        <v>192</v>
      </c>
      <c r="H16" s="6" t="s">
        <v>172</v>
      </c>
      <c r="I16" s="6" t="s">
        <v>1174</v>
      </c>
      <c r="J16" s="17">
        <v>0.75</v>
      </c>
      <c r="K16" s="6" t="s">
        <v>92</v>
      </c>
      <c r="L16" s="50">
        <v>5.5500000000000001E-2</v>
      </c>
      <c r="M16" s="8">
        <v>-2.0999999999999999E-3</v>
      </c>
      <c r="N16" s="7">
        <v>2000000.37</v>
      </c>
      <c r="O16" s="7">
        <v>132.47999999999999</v>
      </c>
      <c r="P16" s="7">
        <v>2649.6</v>
      </c>
      <c r="Q16" s="8">
        <v>0.1</v>
      </c>
      <c r="R16" s="26">
        <f t="shared" si="0"/>
        <v>5.3151411714012664E-2</v>
      </c>
      <c r="S16" s="37">
        <f>P16/'סכום נכסי הקרן'!$C$42</f>
        <v>1.3431697809185457E-3</v>
      </c>
    </row>
    <row r="17" spans="2:19">
      <c r="B17" s="6" t="s">
        <v>1175</v>
      </c>
      <c r="C17" s="17">
        <v>1098201</v>
      </c>
      <c r="D17" s="6"/>
      <c r="E17" s="18">
        <v>520044322</v>
      </c>
      <c r="F17" s="6" t="s">
        <v>266</v>
      </c>
      <c r="G17" s="6" t="s">
        <v>263</v>
      </c>
      <c r="H17" s="6" t="s">
        <v>172</v>
      </c>
      <c r="I17" s="6" t="s">
        <v>1176</v>
      </c>
      <c r="J17" s="17">
        <v>0.05</v>
      </c>
      <c r="K17" s="6" t="s">
        <v>92</v>
      </c>
      <c r="L17" s="50">
        <v>5.3999999999999999E-2</v>
      </c>
      <c r="M17" s="8">
        <v>7.3000000000000001E-3</v>
      </c>
      <c r="N17" s="7">
        <v>8000000</v>
      </c>
      <c r="O17" s="7">
        <v>120.4</v>
      </c>
      <c r="P17" s="7">
        <v>9632</v>
      </c>
      <c r="Q17" s="8">
        <v>2.24E-2</v>
      </c>
      <c r="R17" s="26">
        <f t="shared" si="0"/>
        <v>0.19321950393620546</v>
      </c>
      <c r="S17" s="37">
        <f>P17/'סכום נכסי הקרן'!$C$42</f>
        <v>4.8827790344985779E-3</v>
      </c>
    </row>
    <row r="18" spans="2:19">
      <c r="B18" s="6" t="s">
        <v>1177</v>
      </c>
      <c r="C18" s="17">
        <v>200062396</v>
      </c>
      <c r="D18" s="6"/>
      <c r="E18" s="6"/>
      <c r="F18" s="6" t="s">
        <v>184</v>
      </c>
      <c r="G18" s="6" t="s">
        <v>260</v>
      </c>
      <c r="H18" s="6" t="s">
        <v>186</v>
      </c>
      <c r="I18" s="6" t="s">
        <v>1178</v>
      </c>
      <c r="J18" s="17">
        <v>1.65</v>
      </c>
      <c r="K18" s="6" t="s">
        <v>92</v>
      </c>
      <c r="L18" s="50">
        <v>7.0900000000000005E-2</v>
      </c>
      <c r="M18" s="8">
        <v>5.0000000000000001E-4</v>
      </c>
      <c r="N18" s="7">
        <v>8075657.9500000002</v>
      </c>
      <c r="O18" s="7">
        <v>138.74</v>
      </c>
      <c r="P18" s="7">
        <v>11204.17</v>
      </c>
      <c r="Q18" s="8">
        <v>3.5400000000000001E-2</v>
      </c>
      <c r="R18" s="26">
        <f t="shared" si="0"/>
        <v>0.22475749267202191</v>
      </c>
      <c r="S18" s="37">
        <f>P18/'סכום נכסי הקרן'!$C$42</f>
        <v>5.6797639508884895E-3</v>
      </c>
    </row>
    <row r="19" spans="2:19">
      <c r="B19" s="6" t="s">
        <v>1179</v>
      </c>
      <c r="C19" s="17">
        <v>1094747</v>
      </c>
      <c r="D19" s="6"/>
      <c r="E19" s="18">
        <v>1229</v>
      </c>
      <c r="F19" s="6" t="s">
        <v>184</v>
      </c>
      <c r="G19" s="6" t="s">
        <v>282</v>
      </c>
      <c r="H19" s="6" t="s">
        <v>172</v>
      </c>
      <c r="I19" s="6" t="s">
        <v>1180</v>
      </c>
      <c r="J19" s="17">
        <v>1.68</v>
      </c>
      <c r="K19" s="6" t="s">
        <v>92</v>
      </c>
      <c r="L19" s="50">
        <v>6.7000000000000004E-2</v>
      </c>
      <c r="M19" s="8">
        <v>2.5000000000000001E-2</v>
      </c>
      <c r="N19" s="7">
        <v>1307167.74</v>
      </c>
      <c r="O19" s="7">
        <v>132.02000000000001</v>
      </c>
      <c r="P19" s="7">
        <v>1725.72</v>
      </c>
      <c r="Q19" s="8">
        <v>8.5699999999999998E-2</v>
      </c>
      <c r="R19" s="26">
        <f t="shared" si="0"/>
        <v>3.4618226986377544E-2</v>
      </c>
      <c r="S19" s="37">
        <f>P19/'סכום נכסי הקרן'!$C$42</f>
        <v>8.7482448457380465E-4</v>
      </c>
    </row>
    <row r="20" spans="2:19">
      <c r="B20" s="6" t="s">
        <v>1181</v>
      </c>
      <c r="C20" s="17">
        <v>1092774</v>
      </c>
      <c r="D20" s="6"/>
      <c r="E20" s="18">
        <v>1229</v>
      </c>
      <c r="F20" s="6" t="s">
        <v>184</v>
      </c>
      <c r="G20" s="6" t="s">
        <v>282</v>
      </c>
      <c r="H20" s="6" t="s">
        <v>172</v>
      </c>
      <c r="I20" s="6" t="s">
        <v>1182</v>
      </c>
      <c r="J20" s="17">
        <v>1.33</v>
      </c>
      <c r="K20" s="6" t="s">
        <v>92</v>
      </c>
      <c r="L20" s="50">
        <v>6.7000000000000004E-2</v>
      </c>
      <c r="M20" s="8">
        <v>2.3699999999999999E-2</v>
      </c>
      <c r="N20" s="7">
        <v>4133032.2</v>
      </c>
      <c r="O20" s="7">
        <v>133.33000000000001</v>
      </c>
      <c r="P20" s="7">
        <v>5510.57</v>
      </c>
      <c r="Q20" s="8">
        <v>0.12280000000000001</v>
      </c>
      <c r="R20" s="26">
        <f t="shared" si="0"/>
        <v>0.11054294038680811</v>
      </c>
      <c r="S20" s="37">
        <f>P20/'סכום נכסי הקרן'!$C$42</f>
        <v>2.7934899983530761E-3</v>
      </c>
    </row>
    <row r="21" spans="2:19">
      <c r="B21" s="6" t="s">
        <v>1194</v>
      </c>
      <c r="C21" s="17">
        <v>1115096</v>
      </c>
      <c r="D21" s="6"/>
      <c r="E21" s="18">
        <v>510928518</v>
      </c>
      <c r="F21" s="6" t="s">
        <v>246</v>
      </c>
      <c r="G21" s="6" t="s">
        <v>291</v>
      </c>
      <c r="H21" s="6"/>
      <c r="I21" s="6" t="s">
        <v>1195</v>
      </c>
      <c r="K21" s="6" t="s">
        <v>92</v>
      </c>
      <c r="L21" s="50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Q21" s="26">
        <v>0</v>
      </c>
      <c r="R21" s="26">
        <f t="shared" si="0"/>
        <v>0</v>
      </c>
      <c r="S21" s="37">
        <f>P21/'סכום נכסי הקרן'!$C$42</f>
        <v>0</v>
      </c>
    </row>
    <row r="22" spans="2:19">
      <c r="B22" s="13" t="s">
        <v>1196</v>
      </c>
      <c r="C22" s="14"/>
      <c r="D22" s="13"/>
      <c r="E22" s="13"/>
      <c r="F22" s="13"/>
      <c r="G22" s="13"/>
      <c r="H22" s="13"/>
      <c r="I22" s="13"/>
      <c r="K22" s="13"/>
      <c r="L22" s="51"/>
      <c r="N22" s="15">
        <v>0</v>
      </c>
      <c r="P22" s="15">
        <v>0</v>
      </c>
      <c r="R22" s="16">
        <f>P22/P11</f>
        <v>0</v>
      </c>
      <c r="S22" s="33">
        <f>P22/'סכום נכסי הקרן'!$C$42</f>
        <v>0</v>
      </c>
    </row>
    <row r="23" spans="2:19">
      <c r="B23" s="13" t="s">
        <v>1197</v>
      </c>
      <c r="C23" s="14"/>
      <c r="D23" s="13"/>
      <c r="E23" s="13"/>
      <c r="F23" s="13"/>
      <c r="G23" s="13"/>
      <c r="H23" s="13"/>
      <c r="I23" s="13"/>
      <c r="J23" s="40">
        <v>2.99</v>
      </c>
      <c r="K23" s="13"/>
      <c r="L23" s="51"/>
      <c r="M23" s="16">
        <v>9.01E-2</v>
      </c>
      <c r="N23" s="15">
        <v>3548372.4</v>
      </c>
      <c r="P23" s="15">
        <v>9915.24</v>
      </c>
      <c r="R23" s="16">
        <f>P23/P11</f>
        <v>0.19890134491366507</v>
      </c>
      <c r="S23" s="33">
        <f>P23/'סכום נכסי הקרן'!$C$42</f>
        <v>5.0263627485487624E-3</v>
      </c>
    </row>
    <row r="24" spans="2:19">
      <c r="B24" s="6" t="s">
        <v>1198</v>
      </c>
      <c r="C24" s="17">
        <v>1132158</v>
      </c>
      <c r="D24" s="6"/>
      <c r="E24" s="18">
        <v>514914001</v>
      </c>
      <c r="F24" s="6" t="s">
        <v>296</v>
      </c>
      <c r="G24" s="6" t="s">
        <v>192</v>
      </c>
      <c r="H24" s="6" t="s">
        <v>172</v>
      </c>
      <c r="I24" s="6" t="s">
        <v>1199</v>
      </c>
      <c r="J24" s="17">
        <v>0.5</v>
      </c>
      <c r="K24" s="6" t="s">
        <v>43</v>
      </c>
      <c r="L24" s="50">
        <v>3.8390000000000001E-2</v>
      </c>
      <c r="M24" s="8">
        <v>3.6799999999999999E-2</v>
      </c>
      <c r="N24" s="7">
        <v>658793.6</v>
      </c>
      <c r="O24" s="7">
        <v>101.99</v>
      </c>
      <c r="P24" s="7">
        <v>2451.7800000000002</v>
      </c>
      <c r="Q24" s="8">
        <v>1.6000000000000001E-3</v>
      </c>
      <c r="R24" s="8">
        <f>P24/$P$11</f>
        <v>4.9183109983462404E-2</v>
      </c>
      <c r="S24" s="38">
        <f>P24/'סכום נכסי הקרן'!$C$42</f>
        <v>1.2428882870850213E-3</v>
      </c>
    </row>
    <row r="25" spans="2:19">
      <c r="B25" s="6" t="s">
        <v>1200</v>
      </c>
      <c r="C25" s="17">
        <v>1132166</v>
      </c>
      <c r="D25" s="6"/>
      <c r="E25" s="18">
        <v>514914001</v>
      </c>
      <c r="F25" s="6" t="s">
        <v>296</v>
      </c>
      <c r="G25" s="6" t="s">
        <v>192</v>
      </c>
      <c r="H25" s="6" t="s">
        <v>172</v>
      </c>
      <c r="I25" s="6" t="s">
        <v>1199</v>
      </c>
      <c r="J25" s="17">
        <v>2.35</v>
      </c>
      <c r="K25" s="6" t="s">
        <v>43</v>
      </c>
      <c r="L25" s="50">
        <v>4.4350000000000001E-2</v>
      </c>
      <c r="M25" s="8">
        <v>4.07E-2</v>
      </c>
      <c r="N25" s="7">
        <v>338057.6</v>
      </c>
      <c r="O25" s="7">
        <v>103.15</v>
      </c>
      <c r="P25" s="7">
        <v>1272.43</v>
      </c>
      <c r="Q25" s="8">
        <v>8.0000000000000004E-4</v>
      </c>
      <c r="R25" s="26">
        <f t="shared" ref="R25:R29" si="1">P25/$P$11</f>
        <v>2.5525155045010999E-2</v>
      </c>
      <c r="S25" s="38">
        <f>P25/'סכום נכסי הקרן'!$C$42</f>
        <v>6.4503680719134402E-4</v>
      </c>
    </row>
    <row r="26" spans="2:19">
      <c r="B26" s="6" t="s">
        <v>1201</v>
      </c>
      <c r="C26" s="17">
        <v>1132174</v>
      </c>
      <c r="D26" s="6"/>
      <c r="E26" s="18">
        <v>514914001</v>
      </c>
      <c r="F26" s="6" t="s">
        <v>296</v>
      </c>
      <c r="G26" s="6" t="s">
        <v>192</v>
      </c>
      <c r="H26" s="6" t="s">
        <v>172</v>
      </c>
      <c r="I26" s="6" t="s">
        <v>1199</v>
      </c>
      <c r="J26" s="17">
        <v>4.76</v>
      </c>
      <c r="K26" s="6" t="s">
        <v>43</v>
      </c>
      <c r="L26" s="50">
        <v>5.0819999999999997E-2</v>
      </c>
      <c r="M26" s="8">
        <v>5.04E-2</v>
      </c>
      <c r="N26" s="7">
        <v>300543.2</v>
      </c>
      <c r="O26" s="7">
        <v>102.97</v>
      </c>
      <c r="P26" s="7">
        <v>1129.25</v>
      </c>
      <c r="Q26" s="8">
        <v>8.0000000000000004E-4</v>
      </c>
      <c r="R26" s="26">
        <f t="shared" si="1"/>
        <v>2.2652940699746681E-2</v>
      </c>
      <c r="S26" s="38">
        <f>P26/'סכום נכסי הקרן'!$C$42</f>
        <v>5.724541346249501E-4</v>
      </c>
    </row>
    <row r="27" spans="2:19">
      <c r="B27" s="6" t="s">
        <v>1202</v>
      </c>
      <c r="C27" s="17">
        <v>1132182</v>
      </c>
      <c r="D27" s="6"/>
      <c r="E27" s="18">
        <v>514914001</v>
      </c>
      <c r="F27" s="6" t="s">
        <v>296</v>
      </c>
      <c r="G27" s="6" t="s">
        <v>192</v>
      </c>
      <c r="H27" s="6" t="s">
        <v>172</v>
      </c>
      <c r="I27" s="6" t="s">
        <v>1199</v>
      </c>
      <c r="J27" s="17">
        <v>6.11</v>
      </c>
      <c r="K27" s="6" t="s">
        <v>43</v>
      </c>
      <c r="L27" s="50">
        <v>5.4120000000000001E-2</v>
      </c>
      <c r="M27" s="8">
        <v>5.3400000000000003E-2</v>
      </c>
      <c r="N27" s="7">
        <v>216133.6</v>
      </c>
      <c r="O27" s="7">
        <v>103.52</v>
      </c>
      <c r="P27" s="7">
        <v>816.43</v>
      </c>
      <c r="Q27" s="8">
        <v>5.0000000000000001E-4</v>
      </c>
      <c r="R27" s="26">
        <f t="shared" si="1"/>
        <v>1.6377720057997945E-2</v>
      </c>
      <c r="S27" s="38">
        <f>P27/'סכום נכסי הקרן'!$C$42</f>
        <v>4.1387534127239139E-4</v>
      </c>
    </row>
    <row r="28" spans="2:19">
      <c r="B28" s="6" t="s">
        <v>1203</v>
      </c>
      <c r="C28" s="17">
        <v>6510044</v>
      </c>
      <c r="D28" s="6"/>
      <c r="E28" s="18">
        <v>520015041</v>
      </c>
      <c r="F28" s="6" t="s">
        <v>246</v>
      </c>
      <c r="G28" s="6" t="s">
        <v>291</v>
      </c>
      <c r="H28" s="6"/>
      <c r="I28" s="6" t="s">
        <v>1204</v>
      </c>
      <c r="J28" s="17">
        <v>4.42</v>
      </c>
      <c r="K28" s="6" t="s">
        <v>43</v>
      </c>
      <c r="L28" s="50">
        <v>0.03</v>
      </c>
      <c r="M28" s="8">
        <v>0.22020000000000001</v>
      </c>
      <c r="N28" s="7">
        <v>1653280.51</v>
      </c>
      <c r="O28" s="7">
        <v>46.44</v>
      </c>
      <c r="P28" s="7">
        <v>2801.64</v>
      </c>
      <c r="Q28" s="8">
        <v>5.1000000000000004E-3</v>
      </c>
      <c r="R28" s="26">
        <f t="shared" si="1"/>
        <v>5.6201359116261486E-2</v>
      </c>
      <c r="S28" s="38">
        <f>P28/'סכום נכסי הקרן'!$C$42</f>
        <v>1.4202438802131017E-3</v>
      </c>
    </row>
    <row r="29" spans="2:19">
      <c r="B29" s="6" t="s">
        <v>1205</v>
      </c>
      <c r="C29" s="17">
        <v>6510069</v>
      </c>
      <c r="D29" s="6"/>
      <c r="E29" s="18">
        <v>520015041</v>
      </c>
      <c r="F29" s="6" t="s">
        <v>246</v>
      </c>
      <c r="G29" s="6" t="s">
        <v>291</v>
      </c>
      <c r="H29" s="6"/>
      <c r="I29" s="6" t="s">
        <v>1204</v>
      </c>
      <c r="J29" s="17">
        <v>1.85</v>
      </c>
      <c r="K29" s="6" t="s">
        <v>43</v>
      </c>
      <c r="L29" s="50">
        <v>2.8000000000000001E-2</v>
      </c>
      <c r="M29" s="8">
        <v>2.3300000000000001E-2</v>
      </c>
      <c r="N29" s="7">
        <v>381563.89</v>
      </c>
      <c r="O29" s="7">
        <v>103.69</v>
      </c>
      <c r="P29" s="7">
        <v>1443.7</v>
      </c>
      <c r="Q29" s="8">
        <v>7.7999999999999996E-3</v>
      </c>
      <c r="R29" s="26">
        <f t="shared" si="1"/>
        <v>2.8960859409541097E-2</v>
      </c>
      <c r="S29" s="38">
        <f>P29/'סכום נכסי הקרן'!$C$42</f>
        <v>7.3185922883156119E-4</v>
      </c>
    </row>
    <row r="30" spans="2:19">
      <c r="B30" s="13" t="s">
        <v>1206</v>
      </c>
      <c r="C30" s="14"/>
      <c r="D30" s="13"/>
      <c r="E30" s="13"/>
      <c r="F30" s="13"/>
      <c r="G30" s="13"/>
      <c r="H30" s="13"/>
      <c r="I30" s="13"/>
      <c r="K30" s="13"/>
      <c r="L30" s="51"/>
      <c r="N30" s="15">
        <v>0</v>
      </c>
      <c r="P30" s="15">
        <v>0</v>
      </c>
      <c r="R30" s="16">
        <f>P30/P11</f>
        <v>0</v>
      </c>
      <c r="S30" s="28">
        <f>P30/'סכום נכסי הקרן'!$C$42</f>
        <v>0</v>
      </c>
    </row>
    <row r="31" spans="2:19">
      <c r="B31" s="3" t="s">
        <v>1207</v>
      </c>
      <c r="C31" s="12"/>
      <c r="D31" s="3"/>
      <c r="E31" s="3"/>
      <c r="F31" s="3"/>
      <c r="G31" s="3"/>
      <c r="H31" s="3"/>
      <c r="I31" s="3"/>
      <c r="K31" s="3"/>
      <c r="L31" s="51"/>
      <c r="M31" s="10">
        <v>5.7500000000000002E-2</v>
      </c>
      <c r="N31" s="9">
        <v>2000000</v>
      </c>
      <c r="P31" s="9">
        <v>0.01</v>
      </c>
      <c r="R31" s="10">
        <f>P31/P11</f>
        <v>2.0060164445204056E-7</v>
      </c>
      <c r="S31" s="28">
        <f>P31/'סכום נכסי הקרן'!$C$42</f>
        <v>5.069330392959487E-9</v>
      </c>
    </row>
    <row r="32" spans="2:19">
      <c r="B32" s="13" t="s">
        <v>1208</v>
      </c>
      <c r="C32" s="14"/>
      <c r="D32" s="13"/>
      <c r="E32" s="13"/>
      <c r="F32" s="13"/>
      <c r="G32" s="13"/>
      <c r="H32" s="13"/>
      <c r="I32" s="13"/>
      <c r="K32" s="13"/>
      <c r="L32" s="51"/>
      <c r="N32" s="15">
        <v>0</v>
      </c>
      <c r="P32" s="15">
        <v>0</v>
      </c>
      <c r="R32" s="16">
        <f>P32/P11</f>
        <v>0</v>
      </c>
      <c r="S32" s="39">
        <f>P32/'סכום נכסי הקרן'!$C$42</f>
        <v>0</v>
      </c>
    </row>
    <row r="33" spans="2:19">
      <c r="B33" s="13" t="s">
        <v>1209</v>
      </c>
      <c r="C33" s="14"/>
      <c r="D33" s="13"/>
      <c r="E33" s="13"/>
      <c r="F33" s="13"/>
      <c r="G33" s="13"/>
      <c r="H33" s="13"/>
      <c r="I33" s="13"/>
      <c r="K33" s="13"/>
      <c r="L33" s="51"/>
      <c r="M33" s="16">
        <v>5.7500000000000002E-2</v>
      </c>
      <c r="N33" s="15">
        <v>2000000</v>
      </c>
      <c r="P33" s="15">
        <v>0.01</v>
      </c>
      <c r="R33" s="16">
        <f>P33/P11</f>
        <v>2.0060164445204056E-7</v>
      </c>
      <c r="S33" s="39">
        <f>P33/'סכום נכסי הקרן'!$C$42</f>
        <v>5.069330392959487E-9</v>
      </c>
    </row>
    <row r="34" spans="2:19">
      <c r="B34" s="6" t="s">
        <v>1210</v>
      </c>
      <c r="C34" s="17" t="s">
        <v>1211</v>
      </c>
      <c r="D34" s="6"/>
      <c r="E34" s="6"/>
      <c r="F34" s="6" t="s">
        <v>146</v>
      </c>
      <c r="G34" s="6" t="s">
        <v>538</v>
      </c>
      <c r="H34" s="6"/>
      <c r="I34" s="6" t="s">
        <v>1212</v>
      </c>
      <c r="J34">
        <v>0</v>
      </c>
      <c r="K34" s="6" t="s">
        <v>43</v>
      </c>
      <c r="L34" s="50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f>P34/P11</f>
        <v>2.0060164445204056E-7</v>
      </c>
      <c r="S34" s="39">
        <f>P34/'סכום נכסי הקרן'!$C$42</f>
        <v>5.069330392959487E-9</v>
      </c>
    </row>
    <row r="35" spans="2:19">
      <c r="L35" s="52"/>
    </row>
    <row r="37" spans="2:19">
      <c r="B37" s="6" t="s">
        <v>102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74</v>
      </c>
    </row>
  </sheetData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K17" sqref="K17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1148</v>
      </c>
    </row>
    <row r="7" spans="2:13" ht="15.75">
      <c r="B7" s="2" t="s">
        <v>539</v>
      </c>
    </row>
    <row r="8" spans="2:13">
      <c r="B8" s="3" t="s">
        <v>76</v>
      </c>
      <c r="C8" s="3" t="s">
        <v>77</v>
      </c>
      <c r="D8" s="3" t="s">
        <v>155</v>
      </c>
      <c r="E8" s="3" t="s">
        <v>78</v>
      </c>
      <c r="F8" s="3" t="s">
        <v>156</v>
      </c>
      <c r="G8" s="3" t="s">
        <v>81</v>
      </c>
      <c r="H8" s="3" t="s">
        <v>108</v>
      </c>
      <c r="I8" s="3" t="s">
        <v>42</v>
      </c>
      <c r="J8" s="3" t="s">
        <v>1149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1213</v>
      </c>
      <c r="C11" s="12"/>
      <c r="D11" s="3"/>
      <c r="E11" s="3"/>
      <c r="F11" s="3"/>
      <c r="G11" s="3"/>
      <c r="H11" s="9">
        <v>522704</v>
      </c>
      <c r="J11" s="9">
        <v>1476.93</v>
      </c>
      <c r="L11" s="10">
        <v>1</v>
      </c>
      <c r="M11" s="10">
        <v>6.9999999999999999E-4</v>
      </c>
    </row>
    <row r="12" spans="2:13">
      <c r="B12" s="3" t="s">
        <v>1214</v>
      </c>
      <c r="C12" s="12"/>
      <c r="D12" s="3"/>
      <c r="E12" s="3"/>
      <c r="F12" s="3"/>
      <c r="G12" s="3"/>
      <c r="H12" s="9">
        <v>522704</v>
      </c>
      <c r="J12" s="9">
        <v>1476.93</v>
      </c>
      <c r="L12" s="10">
        <v>1</v>
      </c>
      <c r="M12" s="10">
        <v>6.9999999999999999E-4</v>
      </c>
    </row>
    <row r="13" spans="2:13">
      <c r="B13" s="13" t="s">
        <v>541</v>
      </c>
      <c r="C13" s="14"/>
      <c r="D13" s="13"/>
      <c r="E13" s="13"/>
      <c r="F13" s="13"/>
      <c r="G13" s="13"/>
      <c r="H13" s="15">
        <v>522704</v>
      </c>
      <c r="J13" s="15">
        <v>1476.93</v>
      </c>
      <c r="L13" s="16">
        <v>1</v>
      </c>
      <c r="M13" s="16">
        <v>6.9999999999999999E-4</v>
      </c>
    </row>
    <row r="14" spans="2:13">
      <c r="B14" s="6" t="s">
        <v>1215</v>
      </c>
      <c r="C14" s="17">
        <v>200150167</v>
      </c>
      <c r="D14" s="6"/>
      <c r="E14" s="6"/>
      <c r="F14" s="6" t="s">
        <v>146</v>
      </c>
      <c r="G14" s="6" t="s">
        <v>92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1216</v>
      </c>
      <c r="C15" s="17">
        <v>3190120</v>
      </c>
      <c r="D15" s="6"/>
      <c r="E15" s="18">
        <v>319</v>
      </c>
      <c r="F15" s="6" t="s">
        <v>246</v>
      </c>
      <c r="G15" s="6" t="s">
        <v>92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1217</v>
      </c>
      <c r="C16" s="17">
        <v>6511976</v>
      </c>
      <c r="D16" s="6"/>
      <c r="E16" s="18">
        <v>520015041</v>
      </c>
      <c r="F16" s="6" t="s">
        <v>246</v>
      </c>
      <c r="G16" s="6" t="s">
        <v>43</v>
      </c>
      <c r="H16" s="7">
        <v>25296</v>
      </c>
      <c r="I16" s="7">
        <v>1600</v>
      </c>
      <c r="J16" s="7">
        <v>1476.88</v>
      </c>
      <c r="K16" s="8">
        <v>0</v>
      </c>
      <c r="L16" s="8">
        <v>1</v>
      </c>
      <c r="M16" s="8">
        <v>6.9999999999999999E-4</v>
      </c>
    </row>
    <row r="17" spans="2:13">
      <c r="B17" s="6" t="s">
        <v>1218</v>
      </c>
      <c r="C17" s="17">
        <v>4150180</v>
      </c>
      <c r="D17" s="6"/>
      <c r="E17" s="18">
        <v>415</v>
      </c>
      <c r="F17" s="6" t="s">
        <v>184</v>
      </c>
      <c r="G17" s="6" t="s">
        <v>92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1219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704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719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102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rightToLeft="1" workbookViewId="0">
      <selection activeCell="I52" sqref="I52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1148</v>
      </c>
    </row>
    <row r="7" spans="2:11" ht="15.75">
      <c r="B7" s="2" t="s">
        <v>1220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1149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1221</v>
      </c>
      <c r="C11" s="12"/>
      <c r="D11" s="3"/>
      <c r="E11" s="3"/>
      <c r="F11" s="9">
        <v>99698053.700000003</v>
      </c>
      <c r="H11" s="9">
        <v>267130.02</v>
      </c>
      <c r="J11" s="10">
        <v>1</v>
      </c>
      <c r="K11" s="10">
        <v>0.13539999999999999</v>
      </c>
    </row>
    <row r="12" spans="2:11">
      <c r="B12" s="3" t="s">
        <v>1222</v>
      </c>
      <c r="C12" s="12"/>
      <c r="D12" s="3"/>
      <c r="E12" s="3"/>
      <c r="F12" s="9">
        <v>69480887.769999996</v>
      </c>
      <c r="H12" s="9">
        <v>144800.21</v>
      </c>
      <c r="J12" s="10">
        <v>0.54210000000000003</v>
      </c>
      <c r="K12" s="10">
        <v>7.3400000000000007E-2</v>
      </c>
    </row>
    <row r="13" spans="2:11">
      <c r="B13" s="13" t="s">
        <v>1223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1224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1225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1226</v>
      </c>
      <c r="C16" s="14"/>
      <c r="D16" s="13"/>
      <c r="E16" s="13"/>
      <c r="F16" s="15">
        <v>69480887.769999996</v>
      </c>
      <c r="H16" s="15">
        <v>144800.21</v>
      </c>
      <c r="J16" s="16">
        <v>0.54210000000000003</v>
      </c>
      <c r="K16" s="16">
        <v>7.3400000000000007E-2</v>
      </c>
    </row>
    <row r="17" spans="2:11">
      <c r="B17" s="6" t="s">
        <v>1227</v>
      </c>
      <c r="C17" s="17">
        <v>62006937</v>
      </c>
      <c r="D17" s="6" t="s">
        <v>43</v>
      </c>
      <c r="E17" s="6"/>
      <c r="F17" s="7">
        <v>4000000</v>
      </c>
      <c r="G17" s="7">
        <v>103.48</v>
      </c>
      <c r="H17" s="7">
        <v>15104.6</v>
      </c>
      <c r="I17" s="8">
        <v>1.2E-2</v>
      </c>
      <c r="J17" s="8">
        <v>5.6500000000000002E-2</v>
      </c>
      <c r="K17" s="8">
        <v>7.7000000000000002E-3</v>
      </c>
    </row>
    <row r="18" spans="2:11">
      <c r="B18" s="6" t="s">
        <v>1228</v>
      </c>
      <c r="C18" s="17">
        <v>62001250</v>
      </c>
      <c r="D18" s="6" t="s">
        <v>43</v>
      </c>
      <c r="E18" s="6"/>
      <c r="F18" s="7">
        <v>800000</v>
      </c>
      <c r="G18" s="7">
        <v>94.79</v>
      </c>
      <c r="H18" s="7">
        <v>2767.05</v>
      </c>
      <c r="I18" s="8">
        <v>8.0000000000000002E-3</v>
      </c>
      <c r="J18" s="8">
        <v>1.04E-2</v>
      </c>
      <c r="K18" s="8">
        <v>1.4E-3</v>
      </c>
    </row>
    <row r="19" spans="2:11">
      <c r="B19" s="6" t="s">
        <v>1229</v>
      </c>
      <c r="C19" s="17">
        <v>60615143</v>
      </c>
      <c r="D19" s="6" t="s">
        <v>43</v>
      </c>
      <c r="E19" s="6"/>
      <c r="F19" s="7">
        <v>2663016</v>
      </c>
      <c r="G19" s="7">
        <v>114.09</v>
      </c>
      <c r="H19" s="7">
        <v>11086.75</v>
      </c>
      <c r="I19" s="8">
        <v>9.7999999999999997E-3</v>
      </c>
      <c r="J19" s="8">
        <v>4.1500000000000002E-2</v>
      </c>
      <c r="K19" s="8">
        <v>5.5999999999999999E-3</v>
      </c>
    </row>
    <row r="20" spans="2:11">
      <c r="B20" s="6" t="s">
        <v>1230</v>
      </c>
      <c r="C20" s="17">
        <v>200369399</v>
      </c>
      <c r="D20" s="6" t="s">
        <v>92</v>
      </c>
      <c r="E20" s="6"/>
      <c r="F20" s="7">
        <v>11421199</v>
      </c>
      <c r="G20" s="7">
        <v>104.32</v>
      </c>
      <c r="H20" s="7">
        <v>11914.24</v>
      </c>
      <c r="I20" s="8">
        <v>3.1699999999999999E-2</v>
      </c>
      <c r="J20" s="8">
        <v>4.4600000000000001E-2</v>
      </c>
      <c r="K20" s="8">
        <v>6.0000000000000001E-3</v>
      </c>
    </row>
    <row r="21" spans="2:11">
      <c r="B21" s="6" t="s">
        <v>1231</v>
      </c>
      <c r="C21" s="17">
        <v>200369398</v>
      </c>
      <c r="D21" s="6" t="s">
        <v>92</v>
      </c>
      <c r="E21" s="6"/>
      <c r="F21" s="7">
        <v>3896473</v>
      </c>
      <c r="G21" s="7">
        <v>113.2</v>
      </c>
      <c r="H21" s="7">
        <v>4410.74</v>
      </c>
      <c r="I21" s="8">
        <v>1.0800000000000001E-2</v>
      </c>
      <c r="J21" s="8">
        <v>1.6500000000000001E-2</v>
      </c>
      <c r="K21" s="8">
        <v>2.2000000000000001E-3</v>
      </c>
    </row>
    <row r="22" spans="2:11">
      <c r="B22" s="6" t="s">
        <v>1232</v>
      </c>
      <c r="C22" s="17">
        <v>60406055</v>
      </c>
      <c r="D22" s="6" t="s">
        <v>43</v>
      </c>
      <c r="E22" s="6"/>
      <c r="F22" s="7">
        <v>1902884.38</v>
      </c>
      <c r="G22" s="7">
        <v>101.9</v>
      </c>
      <c r="H22" s="7">
        <v>7075.78</v>
      </c>
      <c r="I22" s="8">
        <v>1.3899999999999999E-2</v>
      </c>
      <c r="J22" s="8">
        <v>2.6499999999999999E-2</v>
      </c>
      <c r="K22" s="8">
        <v>3.5999999999999999E-3</v>
      </c>
    </row>
    <row r="23" spans="2:11">
      <c r="B23" s="6" t="s">
        <v>1233</v>
      </c>
      <c r="C23" s="17">
        <v>62005069</v>
      </c>
      <c r="D23" s="6" t="s">
        <v>43</v>
      </c>
      <c r="E23" s="6"/>
      <c r="F23" s="7">
        <v>293405</v>
      </c>
      <c r="G23" s="7">
        <v>85.92</v>
      </c>
      <c r="H23" s="7">
        <v>919.91</v>
      </c>
      <c r="I23" s="8">
        <v>6.9999999999999999E-4</v>
      </c>
      <c r="J23" s="8">
        <v>3.3999999999999998E-3</v>
      </c>
      <c r="K23" s="8">
        <v>5.0000000000000001E-4</v>
      </c>
    </row>
    <row r="24" spans="2:11">
      <c r="B24" s="6" t="s">
        <v>1234</v>
      </c>
      <c r="C24" s="17">
        <v>200264273</v>
      </c>
      <c r="D24" s="6" t="s">
        <v>92</v>
      </c>
      <c r="E24" s="6"/>
      <c r="F24" s="7">
        <v>467686.71</v>
      </c>
      <c r="G24" s="7">
        <v>137.61000000000001</v>
      </c>
      <c r="H24" s="7">
        <v>643.58000000000004</v>
      </c>
      <c r="I24" s="8">
        <v>4.0000000000000002E-4</v>
      </c>
      <c r="J24" s="8">
        <v>2.3999999999999998E-3</v>
      </c>
      <c r="K24" s="8">
        <v>2.9999999999999997E-4</v>
      </c>
    </row>
    <row r="25" spans="2:11">
      <c r="B25" s="6" t="s">
        <v>1235</v>
      </c>
      <c r="C25" s="17">
        <v>99840907</v>
      </c>
      <c r="D25" s="6" t="s">
        <v>43</v>
      </c>
      <c r="E25" s="6"/>
      <c r="F25" s="7">
        <v>591676</v>
      </c>
      <c r="G25" s="7">
        <v>110.36</v>
      </c>
      <c r="H25" s="7">
        <v>2382.67</v>
      </c>
      <c r="I25" s="8">
        <v>2E-3</v>
      </c>
      <c r="J25" s="8">
        <v>8.8999999999999999E-3</v>
      </c>
      <c r="K25" s="8">
        <v>1.1999999999999999E-3</v>
      </c>
    </row>
    <row r="26" spans="2:11">
      <c r="B26" s="6" t="s">
        <v>1236</v>
      </c>
      <c r="C26" s="17">
        <v>99840908</v>
      </c>
      <c r="D26" s="6" t="s">
        <v>43</v>
      </c>
      <c r="E26" s="6"/>
      <c r="F26" s="7">
        <v>1701688</v>
      </c>
      <c r="G26" s="7">
        <v>117.02</v>
      </c>
      <c r="H26" s="7">
        <v>7266.22</v>
      </c>
      <c r="I26" s="8">
        <v>3.3E-3</v>
      </c>
      <c r="J26" s="8">
        <v>2.7199999999999998E-2</v>
      </c>
      <c r="K26" s="8">
        <v>3.7000000000000002E-3</v>
      </c>
    </row>
    <row r="27" spans="2:11">
      <c r="B27" s="6" t="s">
        <v>1237</v>
      </c>
      <c r="C27" s="17">
        <v>99840850</v>
      </c>
      <c r="D27" s="6" t="s">
        <v>43</v>
      </c>
      <c r="E27" s="6"/>
      <c r="F27" s="7">
        <v>1402500</v>
      </c>
      <c r="G27" s="7">
        <v>11.88</v>
      </c>
      <c r="H27" s="7">
        <v>608.12</v>
      </c>
      <c r="I27" s="8">
        <v>1.5599999999999999E-2</v>
      </c>
      <c r="J27" s="8">
        <v>2.3E-3</v>
      </c>
      <c r="K27" s="8">
        <v>2.9999999999999997E-4</v>
      </c>
    </row>
    <row r="28" spans="2:11">
      <c r="B28" s="6" t="s">
        <v>1238</v>
      </c>
      <c r="C28" s="17">
        <v>200259737</v>
      </c>
      <c r="D28" s="6" t="s">
        <v>92</v>
      </c>
      <c r="E28" s="6"/>
      <c r="F28" s="7">
        <v>12057783.689999999</v>
      </c>
      <c r="G28" s="7">
        <v>72.489999999999995</v>
      </c>
      <c r="H28" s="7">
        <v>8740.68</v>
      </c>
      <c r="I28" s="8">
        <v>7.4000000000000003E-3</v>
      </c>
      <c r="J28" s="8">
        <v>3.27E-2</v>
      </c>
      <c r="K28" s="8">
        <v>4.4000000000000003E-3</v>
      </c>
    </row>
    <row r="29" spans="2:11">
      <c r="B29" s="6" t="s">
        <v>1239</v>
      </c>
      <c r="C29" s="17">
        <v>200262608</v>
      </c>
      <c r="D29" s="6" t="s">
        <v>92</v>
      </c>
      <c r="E29" s="6"/>
      <c r="F29" s="7">
        <v>4790283.0599999996</v>
      </c>
      <c r="G29" s="7">
        <v>156.83000000000001</v>
      </c>
      <c r="H29" s="7">
        <v>7512.62</v>
      </c>
      <c r="I29" s="8">
        <v>3.8999999999999998E-3</v>
      </c>
      <c r="J29" s="8">
        <v>2.81E-2</v>
      </c>
      <c r="K29" s="8">
        <v>3.8E-3</v>
      </c>
    </row>
    <row r="30" spans="2:11">
      <c r="B30" s="6" t="s">
        <v>1240</v>
      </c>
      <c r="C30" s="17">
        <v>200369218</v>
      </c>
      <c r="D30" s="6" t="s">
        <v>92</v>
      </c>
      <c r="E30" s="6"/>
      <c r="F30" s="7">
        <v>2000000</v>
      </c>
      <c r="G30" s="7">
        <v>110.02</v>
      </c>
      <c r="H30" s="7">
        <v>2200.4</v>
      </c>
      <c r="I30" s="8">
        <v>5.1000000000000004E-3</v>
      </c>
      <c r="J30" s="8">
        <v>8.2000000000000007E-3</v>
      </c>
      <c r="K30" s="8">
        <v>1.1000000000000001E-3</v>
      </c>
    </row>
    <row r="31" spans="2:11">
      <c r="B31" s="6" t="s">
        <v>1241</v>
      </c>
      <c r="C31" s="17">
        <v>200189868</v>
      </c>
      <c r="D31" s="6" t="s">
        <v>92</v>
      </c>
      <c r="E31" s="6"/>
      <c r="F31" s="7">
        <v>1358428</v>
      </c>
      <c r="G31" s="7">
        <v>95.23</v>
      </c>
      <c r="H31" s="7">
        <v>1293.57</v>
      </c>
      <c r="I31" s="8">
        <v>1.6000000000000001E-3</v>
      </c>
      <c r="J31" s="8">
        <v>4.7999999999999996E-3</v>
      </c>
      <c r="K31" s="8">
        <v>6.9999999999999999E-4</v>
      </c>
    </row>
    <row r="32" spans="2:11">
      <c r="B32" s="6" t="s">
        <v>1242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26">
        <v>0</v>
      </c>
      <c r="J32" s="8">
        <v>0</v>
      </c>
      <c r="K32" s="8">
        <v>0</v>
      </c>
    </row>
    <row r="33" spans="2:11">
      <c r="B33" s="6" t="s">
        <v>1243</v>
      </c>
      <c r="C33" s="17">
        <v>200457570</v>
      </c>
      <c r="D33" s="6" t="s">
        <v>92</v>
      </c>
      <c r="E33" s="6"/>
      <c r="F33" s="7">
        <v>1880.02</v>
      </c>
      <c r="G33" s="7">
        <v>170198.03</v>
      </c>
      <c r="H33" s="7">
        <v>3199.76</v>
      </c>
      <c r="I33" s="8">
        <v>0</v>
      </c>
      <c r="J33" s="8">
        <v>1.2E-2</v>
      </c>
      <c r="K33" s="8">
        <v>1.6000000000000001E-3</v>
      </c>
    </row>
    <row r="34" spans="2:11">
      <c r="B34" s="6" t="s">
        <v>1244</v>
      </c>
      <c r="C34" s="17">
        <v>200996061</v>
      </c>
      <c r="D34" s="6" t="s">
        <v>92</v>
      </c>
      <c r="E34" s="6"/>
      <c r="F34" s="7">
        <v>10000000</v>
      </c>
      <c r="G34" s="7">
        <v>100</v>
      </c>
      <c r="H34" s="7">
        <v>10000</v>
      </c>
      <c r="I34" s="8">
        <v>1.14E-2</v>
      </c>
      <c r="J34" s="8">
        <v>3.7400000000000003E-2</v>
      </c>
      <c r="K34" s="8">
        <v>5.1000000000000004E-3</v>
      </c>
    </row>
    <row r="35" spans="2:11">
      <c r="B35" s="6" t="s">
        <v>1245</v>
      </c>
      <c r="C35" s="17">
        <v>200996060</v>
      </c>
      <c r="D35" s="6" t="s">
        <v>92</v>
      </c>
      <c r="E35" s="6"/>
      <c r="F35" s="7">
        <v>16320.32</v>
      </c>
      <c r="G35" s="7">
        <v>137089.60000000001</v>
      </c>
      <c r="H35" s="7">
        <v>22373.46</v>
      </c>
      <c r="I35" s="8">
        <v>0</v>
      </c>
      <c r="J35" s="8">
        <v>8.3799999999999999E-2</v>
      </c>
      <c r="K35" s="8">
        <v>1.1299999999999999E-2</v>
      </c>
    </row>
    <row r="36" spans="2:11">
      <c r="B36" s="6" t="s">
        <v>1246</v>
      </c>
      <c r="C36" s="17">
        <v>62005806</v>
      </c>
      <c r="D36" s="6" t="s">
        <v>43</v>
      </c>
      <c r="E36" s="6"/>
      <c r="F36" s="7">
        <v>1418.17</v>
      </c>
      <c r="G36" s="7">
        <v>98996.62</v>
      </c>
      <c r="H36" s="7">
        <v>5122.9799999999996</v>
      </c>
      <c r="I36" s="8">
        <v>4.0000000000000002E-4</v>
      </c>
      <c r="J36" s="8">
        <v>1.9199999999999998E-2</v>
      </c>
      <c r="K36" s="8">
        <v>2.5999999999999999E-3</v>
      </c>
    </row>
    <row r="37" spans="2:11">
      <c r="B37" s="6" t="s">
        <v>1247</v>
      </c>
      <c r="C37" s="17">
        <v>200379949</v>
      </c>
      <c r="D37" s="6" t="s">
        <v>92</v>
      </c>
      <c r="E37" s="6"/>
      <c r="F37" s="7">
        <v>9054.42</v>
      </c>
      <c r="G37" s="7">
        <v>112399.1</v>
      </c>
      <c r="H37" s="7">
        <v>10177.09</v>
      </c>
      <c r="I37" s="8">
        <v>0</v>
      </c>
      <c r="J37" s="8">
        <v>3.8100000000000002E-2</v>
      </c>
      <c r="K37" s="8">
        <v>5.1999999999999998E-3</v>
      </c>
    </row>
    <row r="38" spans="2:11">
      <c r="B38" s="6" t="s">
        <v>1248</v>
      </c>
      <c r="C38" s="17">
        <v>200379950</v>
      </c>
      <c r="D38" s="6" t="s">
        <v>92</v>
      </c>
      <c r="E38" s="6"/>
      <c r="F38" s="7">
        <v>10000000</v>
      </c>
      <c r="G38" s="7">
        <v>100</v>
      </c>
      <c r="H38" s="7">
        <v>10000</v>
      </c>
      <c r="I38" s="8">
        <v>1.55E-2</v>
      </c>
      <c r="J38" s="8">
        <v>3.7400000000000003E-2</v>
      </c>
      <c r="K38" s="8">
        <v>5.1000000000000004E-3</v>
      </c>
    </row>
    <row r="39" spans="2:11">
      <c r="B39" s="3" t="s">
        <v>1249</v>
      </c>
      <c r="C39" s="12"/>
      <c r="D39" s="3"/>
      <c r="E39" s="3"/>
      <c r="F39" s="9">
        <v>30217165.93</v>
      </c>
      <c r="H39" s="9">
        <v>122329.81</v>
      </c>
      <c r="J39" s="10">
        <v>0.45789999999999997</v>
      </c>
      <c r="K39" s="10">
        <v>6.2E-2</v>
      </c>
    </row>
    <row r="40" spans="2:11">
      <c r="B40" s="13" t="s">
        <v>1223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1224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1225</v>
      </c>
      <c r="C42" s="14"/>
      <c r="D42" s="13"/>
      <c r="E42" s="13"/>
      <c r="F42" s="15">
        <v>5298980.1900000004</v>
      </c>
      <c r="H42" s="15">
        <v>14896.43</v>
      </c>
      <c r="J42" s="16">
        <v>5.5800000000000002E-2</v>
      </c>
      <c r="K42" s="16">
        <v>7.6E-3</v>
      </c>
    </row>
    <row r="43" spans="2:11">
      <c r="B43" s="6" t="s">
        <v>1250</v>
      </c>
      <c r="C43" s="17">
        <v>62002044</v>
      </c>
      <c r="D43" s="6" t="s">
        <v>43</v>
      </c>
      <c r="E43" s="6"/>
      <c r="F43" s="7">
        <v>1499007</v>
      </c>
      <c r="G43" s="7">
        <v>99.12</v>
      </c>
      <c r="H43" s="7">
        <v>5421.58</v>
      </c>
      <c r="I43" s="8">
        <v>2.1299999999999999E-2</v>
      </c>
      <c r="J43" s="8">
        <v>2.0299999999999999E-2</v>
      </c>
      <c r="K43" s="8">
        <v>2.7000000000000001E-3</v>
      </c>
    </row>
    <row r="44" spans="2:11">
      <c r="B44" s="6" t="s">
        <v>1251</v>
      </c>
      <c r="C44" s="17">
        <v>9840555</v>
      </c>
      <c r="D44" s="6" t="s">
        <v>43</v>
      </c>
      <c r="E44" s="6"/>
      <c r="F44" s="7">
        <v>2810933</v>
      </c>
      <c r="G44" s="7">
        <v>58.15</v>
      </c>
      <c r="H44" s="7">
        <v>5964.89</v>
      </c>
      <c r="I44" s="8">
        <v>2.58E-2</v>
      </c>
      <c r="J44" s="8">
        <v>2.23E-2</v>
      </c>
      <c r="K44" s="8">
        <v>3.0000000000000001E-3</v>
      </c>
    </row>
    <row r="45" spans="2:11">
      <c r="B45" s="6" t="s">
        <v>1252</v>
      </c>
      <c r="C45" s="17">
        <v>9840665</v>
      </c>
      <c r="D45" s="6" t="s">
        <v>48</v>
      </c>
      <c r="E45" s="6"/>
      <c r="F45" s="7">
        <v>32472</v>
      </c>
      <c r="G45" s="7">
        <v>82.8</v>
      </c>
      <c r="H45" s="7">
        <v>113.63</v>
      </c>
      <c r="I45" s="8">
        <v>1.6999999999999999E-3</v>
      </c>
      <c r="J45" s="8">
        <v>4.0000000000000002E-4</v>
      </c>
      <c r="K45" s="8">
        <v>1E-4</v>
      </c>
    </row>
    <row r="46" spans="2:11">
      <c r="B46" s="6" t="s">
        <v>1253</v>
      </c>
      <c r="C46" s="17">
        <v>60409133</v>
      </c>
      <c r="D46" s="6" t="s">
        <v>43</v>
      </c>
      <c r="E46" s="6"/>
      <c r="F46" s="7">
        <v>956568.19</v>
      </c>
      <c r="G46" s="7">
        <v>97.3</v>
      </c>
      <c r="H46" s="7">
        <v>3396.33</v>
      </c>
      <c r="I46" s="8">
        <v>1.3299999999999999E-2</v>
      </c>
      <c r="J46" s="8">
        <v>1.2699999999999999E-2</v>
      </c>
      <c r="K46" s="8">
        <v>1.6999999999999999E-3</v>
      </c>
    </row>
    <row r="47" spans="2:11">
      <c r="B47" s="13" t="s">
        <v>1226</v>
      </c>
      <c r="C47" s="14"/>
      <c r="D47" s="13"/>
      <c r="E47" s="13"/>
      <c r="F47" s="15">
        <v>24918185.739999998</v>
      </c>
      <c r="H47" s="15">
        <v>107433.38</v>
      </c>
      <c r="J47" s="16">
        <v>0.4022</v>
      </c>
      <c r="K47" s="16">
        <v>5.45E-2</v>
      </c>
    </row>
    <row r="48" spans="2:11">
      <c r="B48" s="6" t="s">
        <v>1254</v>
      </c>
      <c r="C48" s="17">
        <v>60404803</v>
      </c>
      <c r="D48" s="6" t="s">
        <v>43</v>
      </c>
      <c r="E48" s="6"/>
      <c r="F48" s="7">
        <v>3283982.71</v>
      </c>
      <c r="G48" s="7">
        <v>132.11000000000001</v>
      </c>
      <c r="H48" s="7">
        <v>15831.24</v>
      </c>
      <c r="I48" s="8">
        <v>6.4999999999999997E-3</v>
      </c>
      <c r="J48" s="8">
        <v>5.9299999999999999E-2</v>
      </c>
      <c r="K48" s="8">
        <v>8.0000000000000002E-3</v>
      </c>
    </row>
    <row r="49" spans="2:11">
      <c r="B49" s="6" t="s">
        <v>1255</v>
      </c>
      <c r="C49" s="17">
        <v>60419041</v>
      </c>
      <c r="D49" s="6" t="s">
        <v>43</v>
      </c>
      <c r="E49" s="6"/>
      <c r="F49" s="7">
        <v>566464</v>
      </c>
      <c r="G49" s="7">
        <v>105.87</v>
      </c>
      <c r="H49" s="7">
        <v>2188.4</v>
      </c>
      <c r="I49" s="8">
        <v>1E-4</v>
      </c>
      <c r="J49" s="8">
        <v>8.2000000000000007E-3</v>
      </c>
      <c r="K49" s="8">
        <v>1.1000000000000001E-3</v>
      </c>
    </row>
    <row r="50" spans="2:11">
      <c r="B50" s="6" t="s">
        <v>1256</v>
      </c>
      <c r="C50" s="17">
        <v>60610870</v>
      </c>
      <c r="D50" s="6" t="s">
        <v>43</v>
      </c>
      <c r="E50" s="6"/>
      <c r="F50" s="7">
        <v>1098192</v>
      </c>
      <c r="G50" s="7">
        <v>120.63</v>
      </c>
      <c r="H50" s="7">
        <v>4833.92</v>
      </c>
      <c r="I50" s="8">
        <v>2.9999999999999997E-4</v>
      </c>
      <c r="J50" s="8">
        <v>1.8100000000000002E-2</v>
      </c>
      <c r="K50" s="8">
        <v>2.5000000000000001E-3</v>
      </c>
    </row>
    <row r="51" spans="2:11">
      <c r="B51" s="6" t="s">
        <v>1257</v>
      </c>
      <c r="C51" s="17" t="s">
        <v>1258</v>
      </c>
      <c r="D51" s="6" t="s">
        <v>43</v>
      </c>
      <c r="E51" s="6"/>
      <c r="F51" s="7">
        <v>6240187.0300000003</v>
      </c>
      <c r="G51" s="7">
        <v>117.69</v>
      </c>
      <c r="H51" s="7">
        <v>26797.599999999999</v>
      </c>
      <c r="I51" s="8">
        <v>3.9800000000000002E-2</v>
      </c>
      <c r="J51" s="8">
        <v>0.1003</v>
      </c>
      <c r="K51" s="8">
        <v>1.3599999999999999E-2</v>
      </c>
    </row>
    <row r="52" spans="2:11">
      <c r="B52" s="6" t="s">
        <v>1259</v>
      </c>
      <c r="C52" s="17">
        <v>60404811</v>
      </c>
      <c r="D52" s="6" t="s">
        <v>43</v>
      </c>
      <c r="E52" s="6"/>
      <c r="F52" s="7">
        <v>9442466</v>
      </c>
      <c r="G52" s="7">
        <v>117.16</v>
      </c>
      <c r="H52" s="7">
        <v>40367.17</v>
      </c>
      <c r="I52" s="8">
        <v>1.2E-2</v>
      </c>
      <c r="J52" s="8">
        <v>0.15110000000000001</v>
      </c>
      <c r="K52" s="8">
        <v>2.0500000000000001E-2</v>
      </c>
    </row>
    <row r="53" spans="2:11">
      <c r="B53" s="6" t="s">
        <v>1260</v>
      </c>
      <c r="C53" s="17">
        <v>62003409</v>
      </c>
      <c r="D53" s="6" t="s">
        <v>43</v>
      </c>
      <c r="E53" s="6"/>
      <c r="F53" s="7">
        <v>316722</v>
      </c>
      <c r="G53" s="7">
        <v>82.08</v>
      </c>
      <c r="H53" s="7">
        <v>948.57</v>
      </c>
      <c r="I53" s="8">
        <v>7.4999999999999997E-3</v>
      </c>
      <c r="J53" s="8">
        <v>3.5999999999999999E-3</v>
      </c>
      <c r="K53" s="8">
        <v>5.0000000000000001E-4</v>
      </c>
    </row>
    <row r="54" spans="2:11">
      <c r="B54" s="6" t="s">
        <v>1261</v>
      </c>
      <c r="C54" s="17" t="s">
        <v>1262</v>
      </c>
      <c r="D54" s="6" t="s">
        <v>43</v>
      </c>
      <c r="E54" s="6"/>
      <c r="F54" s="7">
        <v>1390172</v>
      </c>
      <c r="G54" s="7">
        <v>118.13</v>
      </c>
      <c r="H54" s="7">
        <v>5992.63</v>
      </c>
      <c r="I54" s="8">
        <v>2.2499999999999999E-2</v>
      </c>
      <c r="J54" s="8">
        <v>2.24E-2</v>
      </c>
      <c r="K54" s="8">
        <v>3.0000000000000001E-3</v>
      </c>
    </row>
    <row r="55" spans="2:11">
      <c r="B55" s="6" t="s">
        <v>1263</v>
      </c>
      <c r="C55" s="17">
        <v>60366762</v>
      </c>
      <c r="D55" s="6" t="s">
        <v>43</v>
      </c>
      <c r="E55" s="6"/>
      <c r="F55" s="7">
        <v>2580000</v>
      </c>
      <c r="G55" s="7">
        <v>111.25</v>
      </c>
      <c r="H55" s="7">
        <v>10473.85</v>
      </c>
      <c r="I55" s="8">
        <v>8.3199999999999996E-2</v>
      </c>
      <c r="J55" s="8">
        <v>3.9199999999999999E-2</v>
      </c>
      <c r="K55" s="8">
        <v>5.3E-3</v>
      </c>
    </row>
    <row r="58" spans="2:11">
      <c r="B58" s="6" t="s">
        <v>102</v>
      </c>
      <c r="C58" s="17"/>
      <c r="D58" s="6"/>
      <c r="E58" s="6"/>
    </row>
    <row r="62" spans="2:11">
      <c r="B62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>
      <selection activeCell="J38" sqref="J38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1148</v>
      </c>
    </row>
    <row r="7" spans="2:12" ht="15.75">
      <c r="B7" s="2" t="s">
        <v>1264</v>
      </c>
    </row>
    <row r="8" spans="2:12">
      <c r="B8" s="3" t="s">
        <v>76</v>
      </c>
      <c r="C8" s="3" t="s">
        <v>77</v>
      </c>
      <c r="D8" s="3" t="s">
        <v>156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1149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1265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1266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1267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1114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1268</v>
      </c>
      <c r="C16" s="17">
        <v>71100942</v>
      </c>
      <c r="D16" s="6" t="s">
        <v>146</v>
      </c>
      <c r="E16" s="6" t="s">
        <v>43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1269</v>
      </c>
      <c r="C17" s="17">
        <v>71100943</v>
      </c>
      <c r="D17" s="6" t="s">
        <v>146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102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G39" sqref="G39"/>
    </sheetView>
  </sheetViews>
  <sheetFormatPr defaultColWidth="9.140625" defaultRowHeight="12.75"/>
  <cols>
    <col min="2" max="2" width="24.140625" customWidth="1"/>
    <col min="3" max="13" width="17.5703125" customWidth="1"/>
  </cols>
  <sheetData>
    <row r="1" spans="2:12" ht="15.75"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>
      <c r="B2" s="20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5.75">
      <c r="B3" s="20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.75">
      <c r="B4" s="20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6" spans="2:12" ht="15.75">
      <c r="B6" s="21" t="s">
        <v>1148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2" ht="15.75">
      <c r="B7" s="21" t="s">
        <v>1378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>
      <c r="B8" s="22" t="s">
        <v>76</v>
      </c>
      <c r="C8" s="22" t="s">
        <v>77</v>
      </c>
      <c r="D8" s="22" t="s">
        <v>156</v>
      </c>
      <c r="E8" s="22" t="s">
        <v>106</v>
      </c>
      <c r="F8" s="22" t="s">
        <v>81</v>
      </c>
      <c r="G8" s="22" t="s">
        <v>108</v>
      </c>
      <c r="H8" s="22" t="s">
        <v>42</v>
      </c>
      <c r="I8" s="22" t="s">
        <v>1149</v>
      </c>
      <c r="J8" s="22" t="s">
        <v>110</v>
      </c>
      <c r="K8" s="22" t="s">
        <v>111</v>
      </c>
      <c r="L8" s="22" t="s">
        <v>86</v>
      </c>
    </row>
    <row r="9" spans="2:12" ht="13.5" thickBot="1">
      <c r="B9" s="23"/>
      <c r="C9" s="23"/>
      <c r="D9" s="23"/>
      <c r="E9" s="23" t="s">
        <v>112</v>
      </c>
      <c r="F9" s="23"/>
      <c r="G9" s="23" t="s">
        <v>114</v>
      </c>
      <c r="H9" s="23" t="s">
        <v>115</v>
      </c>
      <c r="I9" s="23" t="s">
        <v>88</v>
      </c>
      <c r="J9" s="23" t="s">
        <v>87</v>
      </c>
      <c r="K9" s="23" t="s">
        <v>87</v>
      </c>
      <c r="L9" s="23" t="s">
        <v>87</v>
      </c>
    </row>
    <row r="10" spans="2:12" ht="13.5" thickTop="1"/>
    <row r="11" spans="2:12">
      <c r="B11" s="22" t="s">
        <v>1368</v>
      </c>
      <c r="C11" s="29"/>
      <c r="D11" s="22"/>
      <c r="E11" s="22"/>
      <c r="F11" s="22"/>
      <c r="G11" s="27">
        <v>0</v>
      </c>
      <c r="H11" s="19"/>
      <c r="I11" s="27">
        <v>0</v>
      </c>
      <c r="J11" s="19"/>
      <c r="K11" s="28">
        <v>0</v>
      </c>
      <c r="L11" s="28">
        <v>0</v>
      </c>
    </row>
    <row r="12" spans="2:12">
      <c r="B12" s="22" t="s">
        <v>1369</v>
      </c>
      <c r="C12" s="29"/>
      <c r="D12" s="22"/>
      <c r="E12" s="22"/>
      <c r="F12" s="22"/>
      <c r="G12" s="27">
        <v>0</v>
      </c>
      <c r="H12" s="19"/>
      <c r="I12" s="27">
        <v>0</v>
      </c>
      <c r="J12" s="19"/>
      <c r="K12" s="28">
        <v>0</v>
      </c>
      <c r="L12" s="28">
        <v>0</v>
      </c>
    </row>
    <row r="13" spans="2:12">
      <c r="B13" s="30" t="s">
        <v>1370</v>
      </c>
      <c r="C13" s="31"/>
      <c r="D13" s="30"/>
      <c r="E13" s="30"/>
      <c r="F13" s="30"/>
      <c r="G13" s="32">
        <v>0</v>
      </c>
      <c r="H13" s="19"/>
      <c r="I13" s="32">
        <v>0</v>
      </c>
      <c r="J13" s="19"/>
      <c r="K13" s="33">
        <v>0</v>
      </c>
      <c r="L13" s="33">
        <v>0</v>
      </c>
    </row>
    <row r="14" spans="2:12">
      <c r="B14" s="30" t="s">
        <v>1371</v>
      </c>
      <c r="C14" s="31"/>
      <c r="D14" s="30"/>
      <c r="E14" s="30"/>
      <c r="F14" s="30"/>
      <c r="G14" s="32">
        <v>0</v>
      </c>
      <c r="H14" s="19"/>
      <c r="I14" s="32">
        <v>0</v>
      </c>
      <c r="J14" s="19"/>
      <c r="K14" s="33">
        <v>0</v>
      </c>
      <c r="L14" s="33">
        <v>0</v>
      </c>
    </row>
    <row r="15" spans="2:12">
      <c r="B15" s="30" t="s">
        <v>1372</v>
      </c>
      <c r="C15" s="31"/>
      <c r="D15" s="30"/>
      <c r="E15" s="30"/>
      <c r="F15" s="30"/>
      <c r="G15" s="32">
        <v>0</v>
      </c>
      <c r="H15" s="19"/>
      <c r="I15" s="32">
        <v>0</v>
      </c>
      <c r="J15" s="19"/>
      <c r="K15" s="33">
        <v>0</v>
      </c>
      <c r="L15" s="33">
        <v>0</v>
      </c>
    </row>
    <row r="16" spans="2:12">
      <c r="B16" s="30" t="s">
        <v>1373</v>
      </c>
      <c r="C16" s="31"/>
      <c r="D16" s="30"/>
      <c r="E16" s="30"/>
      <c r="F16" s="30"/>
      <c r="G16" s="32">
        <v>0</v>
      </c>
      <c r="H16" s="19"/>
      <c r="I16" s="32">
        <v>0</v>
      </c>
      <c r="J16" s="19"/>
      <c r="K16" s="33">
        <v>0</v>
      </c>
      <c r="L16" s="33">
        <v>0</v>
      </c>
    </row>
    <row r="17" spans="2:12">
      <c r="B17" s="30" t="s">
        <v>1374</v>
      </c>
      <c r="C17" s="31"/>
      <c r="D17" s="30"/>
      <c r="E17" s="30"/>
      <c r="F17" s="30"/>
      <c r="G17" s="32">
        <v>0</v>
      </c>
      <c r="H17" s="19"/>
      <c r="I17" s="32">
        <v>0</v>
      </c>
      <c r="J17" s="19"/>
      <c r="K17" s="33">
        <v>0</v>
      </c>
      <c r="L17" s="33">
        <v>0</v>
      </c>
    </row>
    <row r="18" spans="2:12">
      <c r="B18" s="22" t="s">
        <v>1375</v>
      </c>
      <c r="C18" s="29"/>
      <c r="D18" s="22"/>
      <c r="E18" s="22"/>
      <c r="F18" s="22"/>
      <c r="G18" s="27">
        <v>0</v>
      </c>
      <c r="H18" s="19"/>
      <c r="I18" s="27">
        <v>0</v>
      </c>
      <c r="J18" s="19"/>
      <c r="K18" s="28">
        <v>0</v>
      </c>
      <c r="L18" s="28">
        <v>0</v>
      </c>
    </row>
    <row r="19" spans="2:12">
      <c r="B19" s="30" t="s">
        <v>1370</v>
      </c>
      <c r="C19" s="31"/>
      <c r="D19" s="30"/>
      <c r="E19" s="30"/>
      <c r="F19" s="30"/>
      <c r="G19" s="32">
        <v>0</v>
      </c>
      <c r="H19" s="19"/>
      <c r="I19" s="32">
        <v>0</v>
      </c>
      <c r="J19" s="19"/>
      <c r="K19" s="33">
        <v>0</v>
      </c>
      <c r="L19" s="33">
        <v>0</v>
      </c>
    </row>
    <row r="20" spans="2:12">
      <c r="B20" s="30" t="s">
        <v>1376</v>
      </c>
      <c r="C20" s="31"/>
      <c r="D20" s="30"/>
      <c r="E20" s="30"/>
      <c r="F20" s="30"/>
      <c r="G20" s="32">
        <v>0</v>
      </c>
      <c r="H20" s="19"/>
      <c r="I20" s="32">
        <v>0</v>
      </c>
      <c r="J20" s="19"/>
      <c r="K20" s="33">
        <v>0</v>
      </c>
      <c r="L20" s="33">
        <v>0</v>
      </c>
    </row>
    <row r="21" spans="2:12">
      <c r="B21" s="30" t="s">
        <v>1373</v>
      </c>
      <c r="C21" s="31"/>
      <c r="D21" s="30"/>
      <c r="E21" s="30"/>
      <c r="F21" s="30"/>
      <c r="G21" s="32">
        <v>0</v>
      </c>
      <c r="H21" s="19"/>
      <c r="I21" s="32">
        <v>0</v>
      </c>
      <c r="J21" s="19"/>
      <c r="K21" s="33">
        <v>0</v>
      </c>
      <c r="L21" s="33">
        <v>0</v>
      </c>
    </row>
    <row r="22" spans="2:12">
      <c r="B22" s="30" t="s">
        <v>1377</v>
      </c>
      <c r="C22" s="31"/>
      <c r="D22" s="30"/>
      <c r="E22" s="30"/>
      <c r="F22" s="30"/>
      <c r="G22" s="32">
        <v>0</v>
      </c>
      <c r="H22" s="19"/>
      <c r="I22" s="32">
        <v>0</v>
      </c>
      <c r="J22" s="19"/>
      <c r="K22" s="33">
        <v>0</v>
      </c>
      <c r="L22" s="33">
        <v>0</v>
      </c>
    </row>
    <row r="23" spans="2:12">
      <c r="B23" s="30" t="s">
        <v>1374</v>
      </c>
      <c r="C23" s="31"/>
      <c r="D23" s="30"/>
      <c r="E23" s="30"/>
      <c r="F23" s="30"/>
      <c r="G23" s="32">
        <v>0</v>
      </c>
      <c r="H23" s="19"/>
      <c r="I23" s="32">
        <v>0</v>
      </c>
      <c r="J23" s="19"/>
      <c r="K23" s="33">
        <v>0</v>
      </c>
      <c r="L23" s="33">
        <v>0</v>
      </c>
    </row>
    <row r="26" spans="2:12">
      <c r="B26" s="25" t="s">
        <v>102</v>
      </c>
      <c r="C26" s="34"/>
      <c r="D26" s="25"/>
      <c r="E26" s="25"/>
      <c r="F26" s="25"/>
      <c r="G26" s="19"/>
      <c r="H26" s="19"/>
      <c r="I26" s="19"/>
      <c r="J26" s="19"/>
      <c r="K26" s="19"/>
      <c r="L26" s="19"/>
    </row>
    <row r="30" spans="2:12">
      <c r="B30" s="24" t="s">
        <v>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33" sqref="D33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1148</v>
      </c>
    </row>
    <row r="7" spans="2:11" ht="15.75">
      <c r="B7" s="2" t="s">
        <v>1270</v>
      </c>
    </row>
    <row r="8" spans="2:11">
      <c r="B8" s="3" t="s">
        <v>76</v>
      </c>
      <c r="C8" s="3" t="s">
        <v>77</v>
      </c>
      <c r="D8" s="3" t="s">
        <v>156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1149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1271</v>
      </c>
      <c r="C11" s="12"/>
      <c r="D11" s="3"/>
      <c r="E11" s="3"/>
      <c r="F11" s="3"/>
      <c r="G11" s="9">
        <v>-96127949.790000007</v>
      </c>
      <c r="I11" s="9">
        <v>-6405.49</v>
      </c>
      <c r="J11" s="10">
        <v>1</v>
      </c>
      <c r="K11" s="10">
        <v>-3.2000000000000002E-3</v>
      </c>
    </row>
    <row r="12" spans="2:11">
      <c r="B12" s="3" t="s">
        <v>1272</v>
      </c>
      <c r="C12" s="12"/>
      <c r="D12" s="3"/>
      <c r="E12" s="3"/>
      <c r="F12" s="3"/>
      <c r="G12" s="9">
        <v>-96127949.790000007</v>
      </c>
      <c r="I12" s="9">
        <v>-6405.49</v>
      </c>
      <c r="J12" s="10">
        <v>1</v>
      </c>
      <c r="K12" s="10">
        <v>-3.2000000000000002E-3</v>
      </c>
    </row>
    <row r="13" spans="2:11">
      <c r="B13" s="13" t="s">
        <v>1273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1274</v>
      </c>
      <c r="C14" s="14"/>
      <c r="D14" s="13"/>
      <c r="E14" s="13"/>
      <c r="F14" s="13"/>
      <c r="G14" s="15">
        <v>-97142949.790000007</v>
      </c>
      <c r="I14" s="15">
        <v>-6330.22</v>
      </c>
      <c r="J14" s="16">
        <v>0.98819999999999997</v>
      </c>
      <c r="K14" s="16">
        <v>-3.2000000000000002E-3</v>
      </c>
    </row>
    <row r="15" spans="2:11">
      <c r="B15" s="6" t="s">
        <v>1275</v>
      </c>
      <c r="C15" s="17">
        <v>9901785</v>
      </c>
      <c r="D15" s="6"/>
      <c r="E15" s="6"/>
      <c r="F15" s="6" t="s">
        <v>92</v>
      </c>
      <c r="G15" s="7">
        <v>-5200000</v>
      </c>
      <c r="H15" s="7">
        <v>9.52</v>
      </c>
      <c r="I15" s="7">
        <v>-495.19</v>
      </c>
      <c r="J15" s="8">
        <v>7.7299999999999994E-2</v>
      </c>
      <c r="K15" s="8">
        <v>-2.9999999999999997E-4</v>
      </c>
    </row>
    <row r="16" spans="2:11">
      <c r="B16" s="6" t="s">
        <v>1276</v>
      </c>
      <c r="C16" s="17">
        <v>9901959</v>
      </c>
      <c r="D16" s="6"/>
      <c r="E16" s="6"/>
      <c r="F16" s="6" t="s">
        <v>92</v>
      </c>
      <c r="G16" s="7">
        <v>-520000</v>
      </c>
      <c r="H16" s="7">
        <v>-5.64</v>
      </c>
      <c r="I16" s="7">
        <v>29.31</v>
      </c>
      <c r="J16" s="8">
        <v>-4.5999999999999999E-3</v>
      </c>
      <c r="K16" s="8">
        <v>0</v>
      </c>
    </row>
    <row r="17" spans="2:11">
      <c r="B17" s="6" t="s">
        <v>1277</v>
      </c>
      <c r="C17" s="17">
        <v>9902230</v>
      </c>
      <c r="D17" s="6"/>
      <c r="E17" s="6"/>
      <c r="F17" s="6" t="s">
        <v>92</v>
      </c>
      <c r="G17" s="7">
        <v>250000</v>
      </c>
      <c r="H17" s="7">
        <v>-11.25</v>
      </c>
      <c r="I17" s="7">
        <v>-28.12</v>
      </c>
      <c r="J17" s="8">
        <v>4.4000000000000003E-3</v>
      </c>
      <c r="K17" s="8">
        <v>0</v>
      </c>
    </row>
    <row r="18" spans="2:11">
      <c r="B18" s="6" t="s">
        <v>1278</v>
      </c>
      <c r="C18" s="17">
        <v>9902327</v>
      </c>
      <c r="D18" s="6"/>
      <c r="E18" s="6"/>
      <c r="F18" s="6" t="s">
        <v>92</v>
      </c>
      <c r="G18" s="7">
        <v>550000</v>
      </c>
      <c r="H18" s="7">
        <v>-13.35</v>
      </c>
      <c r="I18" s="7">
        <v>-73.400000000000006</v>
      </c>
      <c r="J18" s="8">
        <v>1.15E-2</v>
      </c>
      <c r="K18" s="8">
        <v>0</v>
      </c>
    </row>
    <row r="19" spans="2:11">
      <c r="B19" s="6" t="s">
        <v>1279</v>
      </c>
      <c r="C19" s="17">
        <v>9902338</v>
      </c>
      <c r="D19" s="6"/>
      <c r="E19" s="6"/>
      <c r="F19" s="6" t="s">
        <v>92</v>
      </c>
      <c r="G19" s="7">
        <v>-5617174.71</v>
      </c>
      <c r="H19" s="7">
        <v>-14.24</v>
      </c>
      <c r="I19" s="7">
        <v>799.91</v>
      </c>
      <c r="J19" s="8">
        <v>-0.1249</v>
      </c>
      <c r="K19" s="8">
        <v>4.0000000000000002E-4</v>
      </c>
    </row>
    <row r="20" spans="2:11">
      <c r="B20" s="6" t="s">
        <v>1280</v>
      </c>
      <c r="C20" s="17">
        <v>9902342</v>
      </c>
      <c r="D20" s="6"/>
      <c r="E20" s="6"/>
      <c r="F20" s="6" t="s">
        <v>92</v>
      </c>
      <c r="G20" s="7">
        <v>-42003775.079999998</v>
      </c>
      <c r="H20" s="7">
        <v>8.48</v>
      </c>
      <c r="I20" s="7">
        <v>-3561</v>
      </c>
      <c r="J20" s="8">
        <v>0.55589999999999995</v>
      </c>
      <c r="K20" s="8">
        <v>-1.8E-3</v>
      </c>
    </row>
    <row r="21" spans="2:11">
      <c r="B21" s="6" t="s">
        <v>1281</v>
      </c>
      <c r="C21" s="17">
        <v>9902453</v>
      </c>
      <c r="D21" s="6"/>
      <c r="E21" s="6"/>
      <c r="F21" s="6" t="s">
        <v>92</v>
      </c>
      <c r="G21" s="7">
        <v>-24500000</v>
      </c>
      <c r="H21" s="7">
        <v>7.16</v>
      </c>
      <c r="I21" s="7">
        <v>-1753.51</v>
      </c>
      <c r="J21" s="8">
        <v>0.27379999999999999</v>
      </c>
      <c r="K21" s="8">
        <v>-8.9999999999999998E-4</v>
      </c>
    </row>
    <row r="22" spans="2:11">
      <c r="B22" s="6" t="s">
        <v>1282</v>
      </c>
      <c r="C22" s="17">
        <v>9902456</v>
      </c>
      <c r="D22" s="6"/>
      <c r="E22" s="6"/>
      <c r="F22" s="6" t="s">
        <v>92</v>
      </c>
      <c r="G22" s="7">
        <v>-20102000</v>
      </c>
      <c r="H22" s="7">
        <v>6.21</v>
      </c>
      <c r="I22" s="7">
        <v>-1248.21</v>
      </c>
      <c r="J22" s="8">
        <v>0.19489999999999999</v>
      </c>
      <c r="K22" s="8">
        <v>-5.9999999999999995E-4</v>
      </c>
    </row>
    <row r="23" spans="2:11">
      <c r="B23" s="13" t="s">
        <v>1283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1284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1285</v>
      </c>
      <c r="C25" s="14"/>
      <c r="D25" s="13"/>
      <c r="E25" s="13"/>
      <c r="F25" s="13"/>
      <c r="G25" s="15">
        <v>1015000</v>
      </c>
      <c r="I25" s="15">
        <v>-75.28</v>
      </c>
      <c r="J25" s="16">
        <v>1.18E-2</v>
      </c>
      <c r="K25" s="16">
        <v>0</v>
      </c>
    </row>
    <row r="26" spans="2:11">
      <c r="B26" s="6" t="s">
        <v>1286</v>
      </c>
      <c r="C26" s="17">
        <v>9902185</v>
      </c>
      <c r="D26" s="6"/>
      <c r="E26" s="6"/>
      <c r="F26" s="6" t="s">
        <v>92</v>
      </c>
      <c r="G26" s="7">
        <v>1015000</v>
      </c>
      <c r="H26" s="7">
        <v>-7.42</v>
      </c>
      <c r="I26" s="7">
        <v>-75.28</v>
      </c>
      <c r="J26" s="8">
        <v>1.18E-2</v>
      </c>
      <c r="K26" s="8">
        <v>0</v>
      </c>
    </row>
    <row r="27" spans="2:11">
      <c r="B27" s="3" t="s">
        <v>1287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1273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1288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1284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1285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102</v>
      </c>
      <c r="C34" s="17"/>
      <c r="D34" s="6"/>
      <c r="E34" s="6"/>
      <c r="F34" s="6"/>
    </row>
    <row r="38" spans="2:6">
      <c r="B38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1148</v>
      </c>
    </row>
    <row r="7" spans="2:17" ht="15.75">
      <c r="B7" s="2" t="s">
        <v>1289</v>
      </c>
    </row>
    <row r="8" spans="2:17">
      <c r="B8" s="3" t="s">
        <v>76</v>
      </c>
      <c r="C8" s="3" t="s">
        <v>77</v>
      </c>
      <c r="D8" s="3" t="s">
        <v>1137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1149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1290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1291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1140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1142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1292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1140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1142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1143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102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E24" sqref="E24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1293</v>
      </c>
    </row>
    <row r="7" spans="2:17">
      <c r="B7" s="3" t="s">
        <v>76</v>
      </c>
      <c r="C7" s="3" t="s">
        <v>1294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1149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1295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608916</v>
      </c>
      <c r="O10" s="9">
        <v>608.91999999999996</v>
      </c>
      <c r="P10" s="10">
        <v>1</v>
      </c>
      <c r="Q10" s="10">
        <v>2.9999999999999997E-4</v>
      </c>
    </row>
    <row r="11" spans="2:17">
      <c r="B11" s="3" t="s">
        <v>1296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608916</v>
      </c>
      <c r="O11" s="9">
        <v>608.91999999999996</v>
      </c>
      <c r="P11" s="10">
        <v>1</v>
      </c>
      <c r="Q11" s="10">
        <v>2.9999999999999997E-4</v>
      </c>
    </row>
    <row r="12" spans="2:17">
      <c r="B12" s="13" t="s">
        <v>1297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1298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1299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1300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608916</v>
      </c>
      <c r="O15" s="15">
        <v>608.91999999999996</v>
      </c>
      <c r="P15" s="16">
        <v>1</v>
      </c>
      <c r="Q15" s="16">
        <v>2.9999999999999997E-4</v>
      </c>
    </row>
    <row r="16" spans="2:17">
      <c r="B16" s="6" t="s">
        <v>1301</v>
      </c>
      <c r="C16" s="6" t="s">
        <v>1302</v>
      </c>
      <c r="D16" s="17">
        <v>222272433</v>
      </c>
      <c r="E16" s="6"/>
      <c r="F16" s="6"/>
      <c r="G16" s="6" t="s">
        <v>1303</v>
      </c>
      <c r="H16" s="6"/>
      <c r="J16" s="6" t="s">
        <v>92</v>
      </c>
      <c r="M16" s="7">
        <v>608916</v>
      </c>
      <c r="N16" s="7">
        <v>100</v>
      </c>
      <c r="O16" s="7">
        <v>608.91999999999996</v>
      </c>
      <c r="P16" s="8">
        <v>1</v>
      </c>
      <c r="Q16" s="8">
        <v>2.9999999999999997E-4</v>
      </c>
    </row>
    <row r="17" spans="2:17">
      <c r="B17" s="13" t="s">
        <v>1304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1305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1306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1307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1308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1309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1310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1311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1312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1313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102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>
      <selection activeCell="M37" sqref="M37"/>
    </sheetView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1314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1149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1315</v>
      </c>
      <c r="C10" s="12"/>
      <c r="D10" s="3"/>
      <c r="E10" s="3"/>
      <c r="F10" s="3"/>
      <c r="G10" s="12">
        <v>0.47</v>
      </c>
      <c r="H10" s="3"/>
      <c r="J10" s="10">
        <v>3.3E-3</v>
      </c>
      <c r="K10" s="9">
        <v>1333333.71</v>
      </c>
      <c r="M10" s="9">
        <v>1752.93</v>
      </c>
      <c r="N10" s="10">
        <v>1</v>
      </c>
      <c r="O10" s="10">
        <v>8.9999999999999998E-4</v>
      </c>
    </row>
    <row r="11" spans="2:15">
      <c r="B11" s="3" t="s">
        <v>1316</v>
      </c>
      <c r="C11" s="12"/>
      <c r="D11" s="3"/>
      <c r="E11" s="3"/>
      <c r="F11" s="3"/>
      <c r="G11" s="12">
        <v>0.47</v>
      </c>
      <c r="H11" s="3"/>
      <c r="J11" s="10">
        <v>3.3E-3</v>
      </c>
      <c r="K11" s="9">
        <v>1333333.71</v>
      </c>
      <c r="M11" s="9">
        <v>1752.93</v>
      </c>
      <c r="N11" s="10">
        <v>1</v>
      </c>
      <c r="O11" s="10">
        <v>8.9999999999999998E-4</v>
      </c>
    </row>
    <row r="12" spans="2:15">
      <c r="B12" s="13" t="s">
        <v>1317</v>
      </c>
      <c r="C12" s="14"/>
      <c r="D12" s="13"/>
      <c r="E12" s="13"/>
      <c r="F12" s="13"/>
      <c r="G12" s="14">
        <v>0.47</v>
      </c>
      <c r="H12" s="13"/>
      <c r="J12" s="16">
        <v>3.3E-3</v>
      </c>
      <c r="K12" s="15">
        <v>1333333.71</v>
      </c>
      <c r="M12" s="15">
        <v>1752.93</v>
      </c>
      <c r="N12" s="16">
        <v>1</v>
      </c>
      <c r="O12" s="16">
        <v>8.9999999999999998E-4</v>
      </c>
    </row>
    <row r="13" spans="2:15">
      <c r="B13" s="6" t="s">
        <v>1318</v>
      </c>
      <c r="C13" s="17">
        <v>6396485</v>
      </c>
      <c r="D13" s="18">
        <v>520019753</v>
      </c>
      <c r="E13" s="6" t="s">
        <v>216</v>
      </c>
      <c r="F13" s="6" t="s">
        <v>172</v>
      </c>
      <c r="G13" s="17">
        <v>0.47</v>
      </c>
      <c r="H13" s="6" t="s">
        <v>92</v>
      </c>
      <c r="I13" s="26">
        <v>5.5E-2</v>
      </c>
      <c r="J13" s="8">
        <v>3.3E-3</v>
      </c>
      <c r="K13" s="7">
        <v>1333333.71</v>
      </c>
      <c r="L13" s="7">
        <v>131.47</v>
      </c>
      <c r="M13" s="7">
        <v>1752.93</v>
      </c>
      <c r="N13" s="8">
        <v>1</v>
      </c>
      <c r="O13" s="8">
        <v>8.9999999999999998E-4</v>
      </c>
    </row>
    <row r="14" spans="2:15">
      <c r="B14" s="13" t="s">
        <v>1319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1320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1321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1322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1323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1323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102</v>
      </c>
      <c r="C22" s="17"/>
      <c r="D22" s="6"/>
      <c r="E22" s="6"/>
      <c r="F22" s="6"/>
      <c r="H22" s="6"/>
    </row>
    <row r="26" spans="2:15">
      <c r="B26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1324</v>
      </c>
    </row>
    <row r="7" spans="2:10">
      <c r="B7" s="3" t="s">
        <v>76</v>
      </c>
      <c r="C7" s="3" t="s">
        <v>1325</v>
      </c>
      <c r="D7" s="3" t="s">
        <v>1326</v>
      </c>
      <c r="E7" s="3" t="s">
        <v>1327</v>
      </c>
      <c r="F7" s="3" t="s">
        <v>81</v>
      </c>
      <c r="G7" s="3" t="s">
        <v>1328</v>
      </c>
      <c r="H7" s="3" t="s">
        <v>111</v>
      </c>
      <c r="I7" s="3" t="s">
        <v>86</v>
      </c>
      <c r="J7" s="3" t="s">
        <v>1329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1330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1331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1334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1337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1149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1338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1339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1340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1339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1341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rightToLeft="1" workbookViewId="0">
      <selection activeCell="H13" sqref="H13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  <col min="14" max="14" width="12.7109375" bestFit="1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1342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1149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1343</v>
      </c>
      <c r="C10" s="12"/>
      <c r="D10" s="3"/>
      <c r="E10" s="3"/>
      <c r="F10" s="3"/>
      <c r="H10" s="27">
        <v>19.87</v>
      </c>
      <c r="I10" s="9">
        <f>+I11+I22</f>
        <v>21087.23</v>
      </c>
      <c r="J10" s="10">
        <f>+J11+J22</f>
        <v>1</v>
      </c>
      <c r="K10" s="10">
        <f>+K11+K22</f>
        <v>1.0689813594232706E-2</v>
      </c>
    </row>
    <row r="11" spans="2:11">
      <c r="B11" s="3" t="s">
        <v>1344</v>
      </c>
      <c r="C11" s="12"/>
      <c r="D11" s="3"/>
      <c r="E11" s="3"/>
      <c r="F11" s="3"/>
      <c r="H11" s="27">
        <v>19.87</v>
      </c>
      <c r="I11" s="9">
        <f>+I12</f>
        <v>21087.23</v>
      </c>
      <c r="J11" s="10">
        <f>+J12</f>
        <v>1</v>
      </c>
      <c r="K11" s="10">
        <f>+K12</f>
        <v>1.0689813594232706E-2</v>
      </c>
    </row>
    <row r="12" spans="2:11">
      <c r="B12" s="13" t="s">
        <v>1344</v>
      </c>
      <c r="C12" s="14"/>
      <c r="D12" s="13"/>
      <c r="E12" s="13"/>
      <c r="F12" s="13"/>
      <c r="H12">
        <v>19.87</v>
      </c>
      <c r="I12" s="15">
        <f>SUM(I13:I20)</f>
        <v>21087.23</v>
      </c>
      <c r="J12" s="16">
        <f>SUM(J13:J20)</f>
        <v>1</v>
      </c>
      <c r="K12" s="16">
        <f>SUM(K13:K20)</f>
        <v>1.0689813594232706E-2</v>
      </c>
    </row>
    <row r="13" spans="2:11" s="19" customFormat="1">
      <c r="B13" s="25" t="s">
        <v>1183</v>
      </c>
      <c r="C13" s="34">
        <v>1127679</v>
      </c>
      <c r="D13" s="25" t="s">
        <v>1184</v>
      </c>
      <c r="E13" s="25" t="s">
        <v>172</v>
      </c>
      <c r="F13" s="25" t="s">
        <v>92</v>
      </c>
      <c r="G13"/>
      <c r="H13"/>
      <c r="I13" s="45">
        <v>66.11</v>
      </c>
      <c r="J13" s="33">
        <f>I13/$I$10</f>
        <v>3.1350727430772083E-3</v>
      </c>
      <c r="K13" s="33">
        <f>I13/'סכום נכסי הקרן'!$C$42</f>
        <v>3.351334322785517E-5</v>
      </c>
    </row>
    <row r="14" spans="2:11" s="19" customFormat="1">
      <c r="B14" s="25" t="s">
        <v>1185</v>
      </c>
      <c r="C14" s="34">
        <v>11008330</v>
      </c>
      <c r="D14" s="25" t="s">
        <v>1184</v>
      </c>
      <c r="E14" s="25" t="s">
        <v>172</v>
      </c>
      <c r="F14" s="25" t="s">
        <v>92</v>
      </c>
      <c r="G14"/>
      <c r="H14"/>
      <c r="I14" s="45">
        <v>163.59</v>
      </c>
      <c r="J14" s="33">
        <f>I14/$I$10</f>
        <v>7.7577756775071933E-3</v>
      </c>
      <c r="K14" s="33">
        <f>I14/'סכום נכסי הקרן'!$C$42</f>
        <v>8.2929175898424249E-5</v>
      </c>
    </row>
    <row r="15" spans="2:11" s="19" customFormat="1">
      <c r="B15" s="25" t="s">
        <v>1186</v>
      </c>
      <c r="C15" s="34">
        <v>11207400</v>
      </c>
      <c r="D15" s="25" t="s">
        <v>1184</v>
      </c>
      <c r="E15" s="25" t="s">
        <v>172</v>
      </c>
      <c r="F15" s="25" t="s">
        <v>92</v>
      </c>
      <c r="G15"/>
      <c r="H15" s="26">
        <v>3.6463000000000001</v>
      </c>
      <c r="I15" s="45">
        <v>549.16999999999996</v>
      </c>
      <c r="J15" s="33">
        <f>I15/$I$10</f>
        <v>2.6042775651425057E-2</v>
      </c>
      <c r="K15" s="33">
        <f>I15/'סכום נכסי הקרן'!$C$42</f>
        <v>2.7839241719015615E-4</v>
      </c>
    </row>
    <row r="16" spans="2:11" s="19" customFormat="1">
      <c r="B16" s="25" t="s">
        <v>1187</v>
      </c>
      <c r="C16" s="34">
        <v>1131184</v>
      </c>
      <c r="D16" s="25" t="s">
        <v>1184</v>
      </c>
      <c r="E16" s="25" t="s">
        <v>172</v>
      </c>
      <c r="F16" s="25" t="s">
        <v>92</v>
      </c>
      <c r="G16"/>
      <c r="H16"/>
      <c r="I16" s="45">
        <v>66.11</v>
      </c>
      <c r="J16" s="33">
        <f>I16/$I$10</f>
        <v>3.1350727430772083E-3</v>
      </c>
      <c r="K16" s="33">
        <f>I16/'סכום נכסי הקרן'!$C$42</f>
        <v>3.351334322785517E-5</v>
      </c>
    </row>
    <row r="17" spans="2:11" s="19" customFormat="1">
      <c r="B17" s="25" t="s">
        <v>1188</v>
      </c>
      <c r="C17" s="34">
        <v>1134394</v>
      </c>
      <c r="D17" s="25" t="s">
        <v>1184</v>
      </c>
      <c r="E17" s="25" t="s">
        <v>172</v>
      </c>
      <c r="F17" s="25" t="s">
        <v>92</v>
      </c>
      <c r="G17"/>
      <c r="H17"/>
      <c r="I17" s="45">
        <v>66.11</v>
      </c>
      <c r="J17" s="33">
        <f t="shared" ref="J17:J20" si="0">I17/$I$10</f>
        <v>3.1350727430772083E-3</v>
      </c>
      <c r="K17" s="33">
        <f>I17/'סכום נכסי הקרן'!$C$42</f>
        <v>3.351334322785517E-5</v>
      </c>
    </row>
    <row r="18" spans="2:11" s="19" customFormat="1">
      <c r="B18" s="25" t="s">
        <v>1189</v>
      </c>
      <c r="C18" s="34">
        <v>1101567</v>
      </c>
      <c r="D18" s="25" t="s">
        <v>1190</v>
      </c>
      <c r="E18" s="25" t="s">
        <v>172</v>
      </c>
      <c r="F18" s="25" t="s">
        <v>92</v>
      </c>
      <c r="G18" s="26">
        <v>5.6000000000000001E-2</v>
      </c>
      <c r="H18" s="26">
        <v>0.10920000000000001</v>
      </c>
      <c r="I18" s="46">
        <v>20043.919999999998</v>
      </c>
      <c r="J18" s="33">
        <f t="shared" si="0"/>
        <v>0.95052408495568164</v>
      </c>
      <c r="K18" s="33">
        <f>I18/'סכום נכסי הקרן'!$C$42</f>
        <v>1.0160925285004851E-2</v>
      </c>
    </row>
    <row r="19" spans="2:11" s="19" customFormat="1">
      <c r="B19" s="25" t="s">
        <v>1191</v>
      </c>
      <c r="C19" s="34">
        <v>11103780</v>
      </c>
      <c r="D19" s="25" t="s">
        <v>1190</v>
      </c>
      <c r="E19" s="25" t="s">
        <v>172</v>
      </c>
      <c r="F19" s="25" t="s">
        <v>92</v>
      </c>
      <c r="G19"/>
      <c r="H19"/>
      <c r="I19" s="45">
        <v>66.11</v>
      </c>
      <c r="J19" s="33">
        <f t="shared" si="0"/>
        <v>3.1350727430772083E-3</v>
      </c>
      <c r="K19" s="33">
        <f>I19/'סכום נכסי הקרן'!$C$42</f>
        <v>3.351334322785517E-5</v>
      </c>
    </row>
    <row r="20" spans="2:11" s="19" customFormat="1">
      <c r="B20" s="25" t="s">
        <v>1192</v>
      </c>
      <c r="C20" s="34">
        <v>1125624</v>
      </c>
      <c r="D20" s="25" t="s">
        <v>1193</v>
      </c>
      <c r="E20" s="25" t="s">
        <v>186</v>
      </c>
      <c r="F20" s="25" t="s">
        <v>92</v>
      </c>
      <c r="G20"/>
      <c r="H20"/>
      <c r="I20" s="45">
        <v>66.11</v>
      </c>
      <c r="J20" s="33">
        <f t="shared" si="0"/>
        <v>3.1350727430772083E-3</v>
      </c>
      <c r="K20" s="33">
        <f>I20/'סכום נכסי הקרן'!$C$42</f>
        <v>3.351334322785517E-5</v>
      </c>
    </row>
    <row r="21" spans="2:11" s="19" customFormat="1">
      <c r="B21" s="30"/>
      <c r="C21" s="31"/>
      <c r="D21" s="30"/>
      <c r="E21" s="30"/>
      <c r="F21" s="30"/>
      <c r="I21" s="32"/>
      <c r="J21" s="33"/>
      <c r="K21" s="33"/>
    </row>
    <row r="22" spans="2:11">
      <c r="B22" s="3" t="s">
        <v>1345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3" spans="2:11">
      <c r="B23" s="13" t="s">
        <v>1345</v>
      </c>
      <c r="C23" s="14"/>
      <c r="D23" s="13"/>
      <c r="E23" s="13"/>
      <c r="F23" s="13"/>
      <c r="I23" s="15">
        <v>0</v>
      </c>
      <c r="J23" s="16">
        <v>0</v>
      </c>
      <c r="K23" s="16">
        <v>0</v>
      </c>
    </row>
    <row r="26" spans="2:11">
      <c r="B26" s="6" t="s">
        <v>102</v>
      </c>
      <c r="C26" s="17"/>
      <c r="D26" s="6"/>
      <c r="E26" s="6"/>
      <c r="F26" s="6"/>
    </row>
    <row r="30" spans="2:11">
      <c r="B30" s="5" t="s">
        <v>74</v>
      </c>
    </row>
    <row r="33" spans="10:17">
      <c r="J33" s="26"/>
      <c r="K33" s="26"/>
      <c r="L33" s="19"/>
      <c r="M33" s="19"/>
      <c r="O33" s="7"/>
      <c r="P33" s="7"/>
      <c r="Q33" s="19"/>
    </row>
    <row r="34" spans="10:17">
      <c r="J34" s="26"/>
      <c r="K34" s="26"/>
      <c r="L34" s="19"/>
      <c r="M34" s="19"/>
      <c r="O34" s="7"/>
      <c r="P34" s="7"/>
      <c r="Q34" s="26"/>
    </row>
    <row r="35" spans="10:17">
      <c r="J35" s="26"/>
      <c r="K35" s="26"/>
      <c r="L35" s="19"/>
      <c r="O35" s="7"/>
      <c r="P35" s="7"/>
      <c r="Q35" s="26"/>
    </row>
    <row r="36" spans="10:17">
      <c r="J36" s="26"/>
      <c r="K36" s="26"/>
      <c r="L36" s="19"/>
      <c r="M36" s="19"/>
      <c r="O36" s="7"/>
      <c r="P36" s="7"/>
      <c r="Q36" s="26"/>
    </row>
    <row r="37" spans="10:17">
      <c r="J37" s="26"/>
      <c r="K37" s="26"/>
      <c r="L37" s="19"/>
      <c r="M37" s="19"/>
      <c r="O37" s="7"/>
      <c r="P37" s="7"/>
      <c r="Q37" s="26"/>
    </row>
    <row r="38" spans="10:17">
      <c r="J38" s="26"/>
      <c r="K38" s="26"/>
      <c r="O38" s="7"/>
      <c r="P38" s="7"/>
      <c r="Q38" s="26"/>
    </row>
    <row r="39" spans="10:17">
      <c r="J39" s="26"/>
      <c r="K39" s="26"/>
      <c r="L39" s="19"/>
      <c r="M39" s="19"/>
      <c r="O39" s="7"/>
      <c r="P39" s="7"/>
      <c r="Q39" s="26"/>
    </row>
    <row r="40" spans="10:17">
      <c r="J40" s="26"/>
      <c r="K40" s="26"/>
      <c r="L40" s="19"/>
      <c r="M40" s="19"/>
      <c r="O40" s="7"/>
      <c r="P40" s="7"/>
      <c r="Q40" s="26"/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F34" sqref="F34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1346</v>
      </c>
    </row>
    <row r="7" spans="2:4">
      <c r="B7" s="3" t="s">
        <v>76</v>
      </c>
      <c r="C7" s="3" t="s">
        <v>1347</v>
      </c>
      <c r="D7" s="3" t="s">
        <v>1348</v>
      </c>
    </row>
    <row r="8" spans="2:4">
      <c r="B8" s="4"/>
      <c r="C8" s="4" t="s">
        <v>88</v>
      </c>
      <c r="D8" s="4" t="s">
        <v>112</v>
      </c>
    </row>
    <row r="10" spans="2:4">
      <c r="B10" s="3" t="s">
        <v>1349</v>
      </c>
      <c r="C10" s="27">
        <f>+C11+C13</f>
        <v>106770</v>
      </c>
      <c r="D10" s="3"/>
    </row>
    <row r="11" spans="2:4">
      <c r="B11" s="3" t="s">
        <v>1350</v>
      </c>
      <c r="C11" s="9">
        <f>+C12</f>
        <v>48185</v>
      </c>
      <c r="D11" s="3"/>
    </row>
    <row r="12" spans="2:4">
      <c r="B12" s="13" t="s">
        <v>1351</v>
      </c>
      <c r="C12" s="15">
        <f>20560+27625</f>
        <v>48185</v>
      </c>
      <c r="D12" s="13"/>
    </row>
    <row r="13" spans="2:4">
      <c r="B13" s="3" t="s">
        <v>1352</v>
      </c>
      <c r="C13" s="9">
        <f>+C14</f>
        <v>58585</v>
      </c>
      <c r="D13" s="3"/>
    </row>
    <row r="14" spans="2:4">
      <c r="B14" s="13" t="s">
        <v>1353</v>
      </c>
      <c r="C14" s="15">
        <v>58585</v>
      </c>
      <c r="D14" s="13"/>
    </row>
    <row r="17" spans="2:4">
      <c r="B17" s="6" t="s">
        <v>102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>
      <selection activeCell="I35" sqref="I35"/>
    </sheetView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1354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1355</v>
      </c>
      <c r="L7" s="3" t="s">
        <v>108</v>
      </c>
      <c r="M7" s="3" t="s">
        <v>1356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167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1357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1355</v>
      </c>
      <c r="L7" s="3" t="s">
        <v>108</v>
      </c>
      <c r="M7" s="3" t="s">
        <v>1356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1166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1167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1168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1196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1197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1206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1207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1208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1209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>
      <selection activeCell="D34" sqref="D34"/>
    </sheetView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1358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1355</v>
      </c>
      <c r="L7" s="3" t="s">
        <v>108</v>
      </c>
      <c r="M7" s="3" t="s">
        <v>1356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1359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1360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1361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1364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2018-07-03T10:52:28Z</dcterms:created>
  <dcterms:modified xsi:type="dcterms:W3CDTF">2018-07-10T08:06:08Z</dcterms:modified>
</cp:coreProperties>
</file>