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35" windowWidth="19440" windowHeight="7485" activeTab="0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62913"/>
</workbook>
</file>

<file path=xl/sharedStrings.xml><?xml version="1.0" encoding="utf-8"?>
<sst xmlns="http://schemas.openxmlformats.org/spreadsheetml/2006/main" count="88" uniqueCount="52">
  <si>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</si>
  <si>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</si>
  <si>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</si>
  <si>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</si>
  <si>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</si>
  <si>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</si>
  <si>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</si>
  <si>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</si>
  <si>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</si>
  <si>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</si>
  <si>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</si>
  <si>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</si>
  <si>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</si>
  <si>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</si>
  <si>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</si>
  <si>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</si>
  <si>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</si>
  <si>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</si>
  <si>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</si>
  <si>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</si>
  <si>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</si>
  <si>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</si>
  <si>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</si>
  <si>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</si>
  <si>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</si>
  <si>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</si>
  <si>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</si>
  <si>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</si>
  <si>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</si>
  <si>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</si>
  <si>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</si>
  <si>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</si>
  <si>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</si>
  <si>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</si>
  <si>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</si>
  <si>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</si>
  <si>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</si>
  <si>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</si>
  <si>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</si>
  <si>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</si>
  <si>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</si>
  <si>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</si>
  <si>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</si>
  <si>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>הערות:</t>
  </si>
  <si>
    <t>התרומה לתשואה ושיעור מסך הנכסים  ידווחו באחוזים עם שתי ספרות לאחר הנקודה העשרונית.</t>
  </si>
  <si>
    <t>שם חברה - אגודה שיתופית של עובדי התעשייה האווירית לניהול קופות גמל בע"מ</t>
  </si>
  <si>
    <t xml:space="preserve">שם המסלול - מסלול לבני 50 ומטה מספר 9893  </t>
  </si>
  <si>
    <t>תשואה מצטברת</t>
  </si>
  <si>
    <t>ינואר- מרץ 2019</t>
  </si>
  <si>
    <t>ינואר-יוני 2019</t>
  </si>
  <si>
    <t>ינואר-ספטמבר 2019</t>
  </si>
  <si>
    <t>ינואר-דצמבר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</si>
</sst>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avid"/>
      <family val="2"/>
    </font>
    <font>
      <b/>
      <sz val="11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b/>
      <sz val="12"/>
      <name val="David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iriam"/>
      <family val="2"/>
    </font>
    <font>
      <sz val="12"/>
      <color indexed="8"/>
      <name val="Arial"/>
      <family val="2"/>
    </font>
    <font>
      <sz val="11"/>
      <color indexed="8"/>
      <name val="David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1"/>
      <color theme="1"/>
      <name val="David"/>
      <family val="2"/>
    </font>
    <font>
      <sz val="12"/>
      <color theme="1"/>
      <name val="Arial"/>
      <family val="2"/>
    </font>
    <font>
      <sz val="11"/>
      <color theme="0"/>
      <name val="David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>
        <fgColor theme="0" tint="-0.149959996342659"/>
        <bgColor theme="0" tint="-0.149990007281303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thin"/>
    </border>
  </borders>
  <cellStyleXfs count="5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>
      <alignment/>
      <protection/>
    </xf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>
      <alignment/>
    </xf>
    <xf numFmtId="0" fontId="1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4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>
      <alignment/>
      <protection/>
    </xf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>
      <alignment/>
      <protection/>
    </xf>
    <xf numFmtId="176" fontId="7" fillId="0" borderId="0">
      <alignment horizontal="right"/>
      <protection hidden="1"/>
    </xf>
    <xf numFmtId="0" fontId="7" fillId="0" borderId="0">
      <alignment horizontal="right" readingOrder="2"/>
      <protection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>
      <alignment/>
      <protection/>
    </xf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5" fillId="0" borderId="0">
      <alignment horizontal="righ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7">
    <xf numFmtId="0" fontId="0" fillId="0" borderId="0" xfId="0"/>
    <xf numFmtId="0" fontId="15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15" applyNumberFormat="1" applyFont="1" applyFill="1" applyBorder="1"/>
    <xf numFmtId="10" fontId="2" fillId="2" borderId="6" xfId="15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15" applyNumberFormat="1" applyFont="1" applyFill="1" applyBorder="1"/>
    <xf numFmtId="10" fontId="3" fillId="2" borderId="11" xfId="15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15" applyNumberFormat="1" applyFont="1" applyFill="1" applyBorder="1"/>
    <xf numFmtId="10" fontId="2" fillId="2" borderId="3" xfId="15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6" fillId="0" borderId="1" xfId="0" applyFont="1" applyBorder="1"/>
    <xf numFmtId="0" fontId="17" fillId="0" borderId="0" xfId="0" applyFont="1"/>
    <xf numFmtId="10" fontId="3" fillId="4" borderId="12" xfId="15" applyNumberFormat="1" applyFont="1" applyFill="1" applyBorder="1"/>
    <xf numFmtId="17" fontId="3" fillId="5" borderId="2" xfId="0" applyNumberFormat="1" applyFont="1" applyFill="1" applyBorder="1" applyAlignment="1">
      <alignment horizontal="centerContinuous"/>
    </xf>
    <xf numFmtId="17" fontId="2" fillId="5" borderId="3" xfId="0" applyNumberFormat="1" applyFont="1" applyFill="1" applyBorder="1" applyAlignment="1">
      <alignment horizontal="centerContinuous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15" applyNumberFormat="1" applyFont="1" applyFill="1" applyBorder="1"/>
    <xf numFmtId="10" fontId="2" fillId="5" borderId="6" xfId="15" applyNumberFormat="1" applyFont="1" applyFill="1" applyBorder="1"/>
    <xf numFmtId="10" fontId="3" fillId="5" borderId="10" xfId="15" applyNumberFormat="1" applyFont="1" applyFill="1" applyBorder="1"/>
    <xf numFmtId="10" fontId="3" fillId="5" borderId="11" xfId="15" applyNumberFormat="1" applyFont="1" applyFill="1" applyBorder="1"/>
    <xf numFmtId="10" fontId="2" fillId="5" borderId="2" xfId="15" applyNumberFormat="1" applyFont="1" applyFill="1" applyBorder="1"/>
    <xf numFmtId="10" fontId="2" fillId="5" borderId="3" xfId="15" applyNumberFormat="1" applyFont="1" applyFill="1" applyBorder="1"/>
    <xf numFmtId="0" fontId="15" fillId="6" borderId="0" xfId="0" applyFont="1" applyFill="1"/>
    <xf numFmtId="0" fontId="15" fillId="7" borderId="0" xfId="0" applyFont="1" applyFill="1"/>
    <xf numFmtId="0" fontId="3" fillId="8" borderId="13" xfId="0" applyFont="1" applyFill="1" applyBorder="1"/>
    <xf numFmtId="4" fontId="3" fillId="2" borderId="14" xfId="15" applyNumberFormat="1" applyFont="1" applyFill="1" applyBorder="1"/>
    <xf numFmtId="4" fontId="3" fillId="5" borderId="14" xfId="15" applyNumberFormat="1" applyFont="1" applyFill="1" applyBorder="1"/>
    <xf numFmtId="0" fontId="5" fillId="0" borderId="0" xfId="0" applyFont="1" applyBorder="1" applyAlignment="1">
      <alignment horizontal="right" wrapText="1" readingOrder="2"/>
    </xf>
    <xf numFmtId="10" fontId="3" fillId="2" borderId="5" xfId="15" applyNumberFormat="1" applyFont="1" applyFill="1" applyBorder="1"/>
    <xf numFmtId="17" fontId="3" fillId="5" borderId="15" xfId="0" applyNumberFormat="1" applyFont="1" applyFill="1" applyBorder="1" applyAlignment="1">
      <alignment horizontal="center"/>
    </xf>
    <xf numFmtId="17" fontId="3" fillId="5" borderId="16" xfId="0" applyNumberFormat="1" applyFont="1" applyFill="1" applyBorder="1" applyAlignment="1">
      <alignment horizontal="center"/>
    </xf>
    <xf numFmtId="17" fontId="3" fillId="2" borderId="15" xfId="0" applyNumberFormat="1" applyFont="1" applyFill="1" applyBorder="1" applyAlignment="1">
      <alignment horizontal="center"/>
    </xf>
    <xf numFmtId="17" fontId="3" fillId="2" borderId="16" xfId="0" applyNumberFormat="1" applyFont="1" applyFill="1" applyBorder="1" applyAlignment="1">
      <alignment horizontal="center"/>
    </xf>
    <xf numFmtId="0" fontId="15" fillId="7" borderId="17" xfId="0" applyFont="1" applyFill="1" applyBorder="1" applyAlignment="1">
      <alignment horizontal="center"/>
    </xf>
  </cellXfs>
  <cellStyles count="5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% 1" xfId="20"/>
    <cellStyle name="% 2" xfId="21"/>
    <cellStyle name="% 3" xfId="22"/>
    <cellStyle name="=C:\WINNT\SYSTEM32\COMMAND.COM" xfId="23"/>
    <cellStyle name="01 בינואר 2000" xfId="24"/>
    <cellStyle name="01.01.00" xfId="25"/>
    <cellStyle name="01.01.2000" xfId="26"/>
    <cellStyle name="01/01/00" xfId="27"/>
    <cellStyle name="01/01/2000" xfId="28"/>
    <cellStyle name="1" xfId="29"/>
    <cellStyle name="2" xfId="30"/>
    <cellStyle name="3" xfId="31"/>
    <cellStyle name="4" xfId="32"/>
    <cellStyle name="5" xfId="33"/>
    <cellStyle name="97" xfId="34"/>
    <cellStyle name="98" xfId="35"/>
    <cellStyle name="99" xfId="36"/>
    <cellStyle name="Comma [0] 2" xfId="37"/>
    <cellStyle name="Comma [0] 2 2" xfId="38"/>
    <cellStyle name="Comma [0] 2 2 2" xfId="39"/>
    <cellStyle name="Comma [0] 2 3" xfId="40"/>
    <cellStyle name="Comma [0] 2 4" xfId="41"/>
    <cellStyle name="Comma [0] 3" xfId="42"/>
    <cellStyle name="Comma 2" xfId="43"/>
    <cellStyle name="Comma 2 2" xfId="44"/>
    <cellStyle name="Comma 2 2 2" xfId="45"/>
    <cellStyle name="Comma 2 2 3" xfId="46"/>
    <cellStyle name="Comma 2 2 4" xfId="47"/>
    <cellStyle name="Comma 2 2 5" xfId="48"/>
    <cellStyle name="Comma 2 2 6" xfId="49"/>
    <cellStyle name="Comma 2 2 7" xfId="50"/>
    <cellStyle name="Comma 2 3" xfId="51"/>
    <cellStyle name="Comma 2 4" xfId="52"/>
    <cellStyle name="Comma 2 5" xfId="53"/>
    <cellStyle name="Comma 2 6" xfId="54"/>
    <cellStyle name="Comma 2 7" xfId="55"/>
    <cellStyle name="Comma 2 8" xfId="56"/>
    <cellStyle name="Comma 2 9" xfId="57"/>
    <cellStyle name="Comma 3" xfId="58"/>
    <cellStyle name="Comma 3 2" xfId="59"/>
    <cellStyle name="Comma 4" xfId="60"/>
    <cellStyle name="Comma 5" xfId="61"/>
    <cellStyle name="Comma 6" xfId="62"/>
    <cellStyle name="Comma 7" xfId="63"/>
    <cellStyle name="Currency [0] _1" xfId="64"/>
    <cellStyle name="Euro" xfId="65"/>
    <cellStyle name="Hyperlink 2" xfId="66"/>
    <cellStyle name="Hyperlink 2 2" xfId="67"/>
    <cellStyle name="Hyperlink 2 2 2" xfId="68"/>
    <cellStyle name="Hyperlink 2 2 2 2" xfId="69"/>
    <cellStyle name="Hyperlink 2 3" xfId="70"/>
    <cellStyle name="Hyperlink 2 4" xfId="71"/>
    <cellStyle name="Hyperlink 2 5" xfId="72"/>
    <cellStyle name="Hyperlink 2 6" xfId="73"/>
    <cellStyle name="Hyperlink 2 7" xfId="74"/>
    <cellStyle name="Hyperlink 2 8" xfId="75"/>
    <cellStyle name="Hyperlink 2_Data" xfId="76"/>
    <cellStyle name="Normal 10" xfId="77"/>
    <cellStyle name="Normal 11" xfId="78"/>
    <cellStyle name="Normal 12" xfId="79"/>
    <cellStyle name="Normal 12 2" xfId="80"/>
    <cellStyle name="Normal 12 3" xfId="81"/>
    <cellStyle name="Normal 12 4" xfId="82"/>
    <cellStyle name="Normal 12 5" xfId="83"/>
    <cellStyle name="Normal 12 6" xfId="84"/>
    <cellStyle name="Normal 12 7" xfId="85"/>
    <cellStyle name="Normal 12 8" xfId="86"/>
    <cellStyle name="Normal 13" xfId="87"/>
    <cellStyle name="Normal 13 2" xfId="88"/>
    <cellStyle name="Normal 13 3" xfId="89"/>
    <cellStyle name="Normal 13 4" xfId="90"/>
    <cellStyle name="Normal 13 5" xfId="91"/>
    <cellStyle name="Normal 13 6" xfId="92"/>
    <cellStyle name="Normal 13 7" xfId="93"/>
    <cellStyle name="Normal 13 8" xfId="94"/>
    <cellStyle name="Normal 14" xfId="95"/>
    <cellStyle name="Normal 14 2" xfId="96"/>
    <cellStyle name="Normal 14 3" xfId="97"/>
    <cellStyle name="Normal 14 4" xfId="98"/>
    <cellStyle name="Normal 14 5" xfId="99"/>
    <cellStyle name="Normal 14 6" xfId="100"/>
    <cellStyle name="Normal 14 7" xfId="101"/>
    <cellStyle name="Normal 14 8" xfId="102"/>
    <cellStyle name="Normal 15" xfId="103"/>
    <cellStyle name="Normal 15 2" xfId="104"/>
    <cellStyle name="Normal 15 3" xfId="105"/>
    <cellStyle name="Normal 15 4" xfId="106"/>
    <cellStyle name="Normal 15 5" xfId="107"/>
    <cellStyle name="Normal 15 6" xfId="108"/>
    <cellStyle name="Normal 15 7" xfId="109"/>
    <cellStyle name="Normal 15 8" xfId="110"/>
    <cellStyle name="Normal 16" xfId="111"/>
    <cellStyle name="Normal 16 2" xfId="112"/>
    <cellStyle name="Normal 16 3" xfId="113"/>
    <cellStyle name="Normal 16 4" xfId="114"/>
    <cellStyle name="Normal 16 5" xfId="115"/>
    <cellStyle name="Normal 16 6" xfId="116"/>
    <cellStyle name="Normal 16 7" xfId="117"/>
    <cellStyle name="Normal 16 8" xfId="118"/>
    <cellStyle name="Normal 17" xfId="119"/>
    <cellStyle name="Normal 17 2" xfId="120"/>
    <cellStyle name="Normal 17 3" xfId="121"/>
    <cellStyle name="Normal 18" xfId="122"/>
    <cellStyle name="Normal 18 2" xfId="123"/>
    <cellStyle name="Normal 18 3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2" xfId="131"/>
    <cellStyle name="Normal 2 2 2" xfId="132"/>
    <cellStyle name="Normal 2 2 2 2" xfId="133"/>
    <cellStyle name="Normal 2 2 2 2 2" xfId="134"/>
    <cellStyle name="Normal 2 2 2 2 2 2" xfId="135"/>
    <cellStyle name="Normal 2 2 2 2_ירידות ערך שנזקפו" xfId="136"/>
    <cellStyle name="Normal 2 2 2 3" xfId="137"/>
    <cellStyle name="Normal 2 2 2 4" xfId="138"/>
    <cellStyle name="Normal 2 2 2 5" xfId="139"/>
    <cellStyle name="Normal 2 2 2 6" xfId="140"/>
    <cellStyle name="Normal 2 2 2 7" xfId="141"/>
    <cellStyle name="Normal 2 2 2 8" xfId="142"/>
    <cellStyle name="Normal 2 2 2_ירידות ערך שנזקפו" xfId="143"/>
    <cellStyle name="Normal 2 2 3" xfId="144"/>
    <cellStyle name="Normal 2 2 3 2" xfId="145"/>
    <cellStyle name="Normal 2 2 3 2 2" xfId="146"/>
    <cellStyle name="Normal 2 2 4" xfId="147"/>
    <cellStyle name="Normal 2 2 5" xfId="148"/>
    <cellStyle name="Normal 2 2 6" xfId="149"/>
    <cellStyle name="Normal 2 2 7" xfId="150"/>
    <cellStyle name="Normal 2 2 8" xfId="151"/>
    <cellStyle name="Normal 2 2 9" xfId="152"/>
    <cellStyle name="Normal 2 2_ירידות ערך שנזקפו" xfId="153"/>
    <cellStyle name="Normal 2 3" xfId="154"/>
    <cellStyle name="Normal 2 3 2" xfId="155"/>
    <cellStyle name="Normal 2 3 2 2" xfId="156"/>
    <cellStyle name="Normal 2 3 3" xfId="157"/>
    <cellStyle name="Normal 2 3 4" xfId="158"/>
    <cellStyle name="Normal 2 3 5" xfId="159"/>
    <cellStyle name="Normal 2 3 6" xfId="160"/>
    <cellStyle name="Normal 2 3 7" xfId="161"/>
    <cellStyle name="Normal 2 3 8" xfId="162"/>
    <cellStyle name="Normal 2 3 9" xfId="163"/>
    <cellStyle name="Normal 2 3_ירידות ערך שנזקפו" xfId="164"/>
    <cellStyle name="Normal 2 4" xfId="165"/>
    <cellStyle name="Normal 2 4 2" xfId="166"/>
    <cellStyle name="Normal 2 5" xfId="167"/>
    <cellStyle name="Normal 2 6" xfId="168"/>
    <cellStyle name="Normal 2 6 2" xfId="169"/>
    <cellStyle name="Normal 2 6 2 2" xfId="170"/>
    <cellStyle name="Normal 2 7" xfId="171"/>
    <cellStyle name="Normal 2 7 2" xfId="172"/>
    <cellStyle name="Normal 2 8" xfId="173"/>
    <cellStyle name="Normal 2 9" xfId="174"/>
    <cellStyle name="Normal 2_אלמנטרי" xfId="175"/>
    <cellStyle name="Normal 20" xfId="176"/>
    <cellStyle name="Normal 21" xfId="177"/>
    <cellStyle name="Normal 21 2" xfId="178"/>
    <cellStyle name="Normal 21 3" xfId="179"/>
    <cellStyle name="Normal 22" xfId="180"/>
    <cellStyle name="Normal 22 2" xfId="181"/>
    <cellStyle name="Normal 22 3" xfId="182"/>
    <cellStyle name="Normal 23" xfId="183"/>
    <cellStyle name="Normal 23 2" xfId="184"/>
    <cellStyle name="Normal 23 3" xfId="185"/>
    <cellStyle name="Normal 24" xfId="186"/>
    <cellStyle name="Normal 24 2" xfId="187"/>
    <cellStyle name="Normal 24 3" xfId="188"/>
    <cellStyle name="Normal 25" xfId="189"/>
    <cellStyle name="Normal 25 2" xfId="190"/>
    <cellStyle name="Normal 25 3" xfId="191"/>
    <cellStyle name="Normal 26" xfId="192"/>
    <cellStyle name="Normal 26 2" xfId="193"/>
    <cellStyle name="Normal 26 3" xfId="194"/>
    <cellStyle name="Normal 27" xfId="195"/>
    <cellStyle name="Normal 27 2" xfId="196"/>
    <cellStyle name="Normal 27 3" xfId="197"/>
    <cellStyle name="Normal 27 4" xfId="198"/>
    <cellStyle name="Normal 27 5" xfId="199"/>
    <cellStyle name="Normal 27 6" xfId="200"/>
    <cellStyle name="Normal 27 7" xfId="201"/>
    <cellStyle name="Normal 28" xfId="202"/>
    <cellStyle name="Normal 29" xfId="203"/>
    <cellStyle name="Normal 3" xfId="204"/>
    <cellStyle name="Normal 3 2" xfId="205"/>
    <cellStyle name="Normal 3 2 2" xfId="206"/>
    <cellStyle name="Normal 3 2 3" xfId="207"/>
    <cellStyle name="Normal 3 2 4" xfId="208"/>
    <cellStyle name="Normal 3 2 5" xfId="209"/>
    <cellStyle name="Normal 3 2 6" xfId="210"/>
    <cellStyle name="Normal 3 2 7" xfId="211"/>
    <cellStyle name="Normal 3 2 8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3_אלמנטרי" xfId="220"/>
    <cellStyle name="Normal 30" xfId="221"/>
    <cellStyle name="Normal 30 2" xfId="222"/>
    <cellStyle name="Normal 30 3" xfId="223"/>
    <cellStyle name="Normal 30 4" xfId="224"/>
    <cellStyle name="Normal 30 5" xfId="225"/>
    <cellStyle name="Normal 30 6" xfId="226"/>
    <cellStyle name="Normal 30 7" xfId="227"/>
    <cellStyle name="Normal 31" xfId="228"/>
    <cellStyle name="Normal 32" xfId="229"/>
    <cellStyle name="Normal 32 2" xfId="230"/>
    <cellStyle name="Normal 32 3" xfId="231"/>
    <cellStyle name="Normal 32 4" xfId="232"/>
    <cellStyle name="Normal 32 5" xfId="233"/>
    <cellStyle name="Normal 32 6" xfId="234"/>
    <cellStyle name="Normal 32 7" xfId="235"/>
    <cellStyle name="Normal 33" xfId="236"/>
    <cellStyle name="Normal 33 2" xfId="237"/>
    <cellStyle name="Normal 33 3" xfId="238"/>
    <cellStyle name="Normal 33 4" xfId="239"/>
    <cellStyle name="Normal 33 5" xfId="240"/>
    <cellStyle name="Normal 33 6" xfId="241"/>
    <cellStyle name="Normal 33 7" xfId="242"/>
    <cellStyle name="Normal 34" xfId="243"/>
    <cellStyle name="Normal 34 2" xfId="244"/>
    <cellStyle name="Normal 35" xfId="245"/>
    <cellStyle name="Normal 36" xfId="246"/>
    <cellStyle name="Normal 36 2" xfId="247"/>
    <cellStyle name="Normal 36 3" xfId="248"/>
    <cellStyle name="Normal 36 4" xfId="249"/>
    <cellStyle name="Normal 36 5" xfId="250"/>
    <cellStyle name="Normal 36 6" xfId="251"/>
    <cellStyle name="Normal 36 7" xfId="252"/>
    <cellStyle name="Normal 37" xfId="253"/>
    <cellStyle name="Normal 38" xfId="254"/>
    <cellStyle name="Normal 39" xfId="255"/>
    <cellStyle name="Normal 4" xfId="256"/>
    <cellStyle name="Normal 4 2" xfId="257"/>
    <cellStyle name="Normal 4 3" xfId="258"/>
    <cellStyle name="Normal 4 4" xfId="259"/>
    <cellStyle name="Normal 4 5" xfId="260"/>
    <cellStyle name="Normal 4 6" xfId="261"/>
    <cellStyle name="Normal 4 7" xfId="262"/>
    <cellStyle name="Normal 4 8" xfId="263"/>
    <cellStyle name="Normal 4_ירידות ערך שנזקפו" xfId="264"/>
    <cellStyle name="Normal 40" xfId="265"/>
    <cellStyle name="Normal 41" xfId="266"/>
    <cellStyle name="Normal 41 2" xfId="267"/>
    <cellStyle name="Normal 41 3" xfId="268"/>
    <cellStyle name="Normal 41 4" xfId="269"/>
    <cellStyle name="Normal 41 5" xfId="270"/>
    <cellStyle name="Normal 41 6" xfId="271"/>
    <cellStyle name="Normal 41 7" xfId="272"/>
    <cellStyle name="Normal 42" xfId="273"/>
    <cellStyle name="Normal 42 2" xfId="274"/>
    <cellStyle name="Normal 42 2 2" xfId="275"/>
    <cellStyle name="Normal 42 3" xfId="276"/>
    <cellStyle name="Normal 42 3 2" xfId="277"/>
    <cellStyle name="Normal 42 4" xfId="278"/>
    <cellStyle name="Normal 42 4 2" xfId="279"/>
    <cellStyle name="Normal 42 5" xfId="280"/>
    <cellStyle name="Normal 43" xfId="281"/>
    <cellStyle name="Normal 44" xfId="282"/>
    <cellStyle name="Normal 45" xfId="283"/>
    <cellStyle name="Normal 45 2" xfId="284"/>
    <cellStyle name="Normal 45 2 2" xfId="285"/>
    <cellStyle name="Normal 45 3" xfId="286"/>
    <cellStyle name="Normal 45 3 2" xfId="287"/>
    <cellStyle name="Normal 45 4" xfId="288"/>
    <cellStyle name="Normal 45 4 2" xfId="289"/>
    <cellStyle name="Normal 45 5" xfId="290"/>
    <cellStyle name="Normal 46" xfId="291"/>
    <cellStyle name="Normal 46 2" xfId="292"/>
    <cellStyle name="Normal 46 2 2" xfId="293"/>
    <cellStyle name="Normal 46 3" xfId="294"/>
    <cellStyle name="Normal 46 3 2" xfId="295"/>
    <cellStyle name="Normal 46 4" xfId="296"/>
    <cellStyle name="Normal 46 4 2" xfId="297"/>
    <cellStyle name="Normal 46 5" xfId="298"/>
    <cellStyle name="Normal 47" xfId="299"/>
    <cellStyle name="Normal 47 2" xfId="300"/>
    <cellStyle name="Normal 47 2 2" xfId="301"/>
    <cellStyle name="Normal 47 3" xfId="302"/>
    <cellStyle name="Normal 47 3 2" xfId="303"/>
    <cellStyle name="Normal 47 4" xfId="304"/>
    <cellStyle name="Normal 47 4 2" xfId="305"/>
    <cellStyle name="Normal 47 5" xfId="306"/>
    <cellStyle name="Normal 48" xfId="307"/>
    <cellStyle name="Normal 49" xfId="308"/>
    <cellStyle name="Normal 5" xfId="309"/>
    <cellStyle name="Normal 5 2" xfId="310"/>
    <cellStyle name="Normal 5 3" xfId="311"/>
    <cellStyle name="Normal 5 4" xfId="312"/>
    <cellStyle name="Normal 5 5" xfId="313"/>
    <cellStyle name="Normal 5 6" xfId="314"/>
    <cellStyle name="Normal 5 7" xfId="315"/>
    <cellStyle name="Normal 5 8" xfId="316"/>
    <cellStyle name="Normal 50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323"/>
    <cellStyle name="Normal 6 2" xfId="324"/>
    <cellStyle name="Normal 6 2 2" xfId="325"/>
    <cellStyle name="Normal 6 2 3" xfId="326"/>
    <cellStyle name="Normal 6 2 4" xfId="327"/>
    <cellStyle name="Normal 6 2 5" xfId="328"/>
    <cellStyle name="Normal 6 2 6" xfId="329"/>
    <cellStyle name="Normal 6 2 7" xfId="330"/>
    <cellStyle name="Normal 6 3" xfId="331"/>
    <cellStyle name="Normal 6 4" xfId="332"/>
    <cellStyle name="Normal 6 5" xfId="333"/>
    <cellStyle name="Normal 6 6" xfId="334"/>
    <cellStyle name="Normal 6 7" xfId="335"/>
    <cellStyle name="Normal 6 8" xfId="336"/>
    <cellStyle name="Normal 6 9" xfId="337"/>
    <cellStyle name="Normal 6_Data" xfId="338"/>
    <cellStyle name="Normal 60" xfId="339"/>
    <cellStyle name="Normal 64" xfId="340"/>
    <cellStyle name="Normal 64 2" xfId="341"/>
    <cellStyle name="Normal 64 2 2" xfId="342"/>
    <cellStyle name="Normal 64 3" xfId="343"/>
    <cellStyle name="Normal 64 3 2" xfId="344"/>
    <cellStyle name="Normal 64 4" xfId="345"/>
    <cellStyle name="Normal 64 4 2" xfId="346"/>
    <cellStyle name="Normal 64 5" xfId="347"/>
    <cellStyle name="Normal 65" xfId="348"/>
    <cellStyle name="Normal 65 2" xfId="349"/>
    <cellStyle name="Normal 65 2 2" xfId="350"/>
    <cellStyle name="Normal 65 3" xfId="351"/>
    <cellStyle name="Normal 65 3 2" xfId="352"/>
    <cellStyle name="Normal 65 4" xfId="353"/>
    <cellStyle name="Normal 65 4 2" xfId="354"/>
    <cellStyle name="Normal 65 5" xfId="355"/>
    <cellStyle name="Normal 7" xfId="356"/>
    <cellStyle name="Normal 7 10" xfId="357"/>
    <cellStyle name="Normal 7 11" xfId="358"/>
    <cellStyle name="Normal 7 12" xfId="359"/>
    <cellStyle name="Normal 7 13" xfId="360"/>
    <cellStyle name="Normal 7 14" xfId="361"/>
    <cellStyle name="Normal 7 2" xfId="362"/>
    <cellStyle name="Normal 7 2 2" xfId="363"/>
    <cellStyle name="Normal 7 2 3" xfId="364"/>
    <cellStyle name="Normal 7 2 4" xfId="365"/>
    <cellStyle name="Normal 7 2 5" xfId="366"/>
    <cellStyle name="Normal 7 2 6" xfId="367"/>
    <cellStyle name="Normal 7 2 7" xfId="368"/>
    <cellStyle name="Normal 7 3" xfId="369"/>
    <cellStyle name="Normal 7 4" xfId="370"/>
    <cellStyle name="Normal 7 5" xfId="371"/>
    <cellStyle name="Normal 7 6" xfId="372"/>
    <cellStyle name="Normal 7 7" xfId="373"/>
    <cellStyle name="Normal 7 8" xfId="374"/>
    <cellStyle name="Normal 7 9" xfId="375"/>
    <cellStyle name="Normal 7_Data" xfId="376"/>
    <cellStyle name="Normal 71" xfId="377"/>
    <cellStyle name="Normal 71 2" xfId="378"/>
    <cellStyle name="Normal 71 2 2" xfId="379"/>
    <cellStyle name="Normal 71 3" xfId="380"/>
    <cellStyle name="Normal 71 3 2" xfId="381"/>
    <cellStyle name="Normal 71 4" xfId="382"/>
    <cellStyle name="Normal 71 4 2" xfId="383"/>
    <cellStyle name="Normal 71 5" xfId="384"/>
    <cellStyle name="Normal 72" xfId="385"/>
    <cellStyle name="Normal 72 2" xfId="386"/>
    <cellStyle name="Normal 72 2 2" xfId="387"/>
    <cellStyle name="Normal 72 3" xfId="388"/>
    <cellStyle name="Normal 72 3 2" xfId="389"/>
    <cellStyle name="Normal 72 4" xfId="390"/>
    <cellStyle name="Normal 72 4 2" xfId="391"/>
    <cellStyle name="Normal 72 5" xfId="392"/>
    <cellStyle name="Normal 73" xfId="393"/>
    <cellStyle name="Normal 74" xfId="394"/>
    <cellStyle name="Normal 76" xfId="395"/>
    <cellStyle name="Normal 77" xfId="396"/>
    <cellStyle name="Normal 79" xfId="397"/>
    <cellStyle name="Normal 8" xfId="398"/>
    <cellStyle name="Normal 8 2" xfId="399"/>
    <cellStyle name="Normal 8 3" xfId="400"/>
    <cellStyle name="Normal 8 4" xfId="401"/>
    <cellStyle name="Normal 8 5" xfId="402"/>
    <cellStyle name="Normal 8 6" xfId="403"/>
    <cellStyle name="Normal 8 7" xfId="404"/>
    <cellStyle name="Normal 8 8" xfId="405"/>
    <cellStyle name="Normal 8_ירידות ערך שנזקפו" xfId="406"/>
    <cellStyle name="Normal 80" xfId="407"/>
    <cellStyle name="Normal 80 2" xfId="408"/>
    <cellStyle name="Normal 80 2 2" xfId="409"/>
    <cellStyle name="Normal 80 3" xfId="410"/>
    <cellStyle name="Normal 80 3 2" xfId="411"/>
    <cellStyle name="Normal 80 4" xfId="412"/>
    <cellStyle name="Normal 80 4 2" xfId="413"/>
    <cellStyle name="Normal 80 5" xfId="414"/>
    <cellStyle name="Normal 81" xfId="415"/>
    <cellStyle name="Normal 81 2" xfId="416"/>
    <cellStyle name="Normal 81 2 2" xfId="417"/>
    <cellStyle name="Normal 81 3" xfId="418"/>
    <cellStyle name="Normal 81 3 2" xfId="419"/>
    <cellStyle name="Normal 81 4" xfId="420"/>
    <cellStyle name="Normal 81 4 2" xfId="421"/>
    <cellStyle name="Normal 81 5" xfId="422"/>
    <cellStyle name="Normal 82" xfId="423"/>
    <cellStyle name="Normal 82 2" xfId="424"/>
    <cellStyle name="Normal 82 2 2" xfId="425"/>
    <cellStyle name="Normal 82 3" xfId="426"/>
    <cellStyle name="Normal 82 3 2" xfId="427"/>
    <cellStyle name="Normal 82 4" xfId="428"/>
    <cellStyle name="Normal 82 4 2" xfId="429"/>
    <cellStyle name="Normal 82 5" xfId="430"/>
    <cellStyle name="Normal 9" xfId="431"/>
    <cellStyle name="Normal 9 2" xfId="432"/>
    <cellStyle name="Normal 9 3" xfId="433"/>
    <cellStyle name="Normal 9 4" xfId="434"/>
    <cellStyle name="Normal 9 5" xfId="435"/>
    <cellStyle name="Normal 9 6" xfId="436"/>
    <cellStyle name="Normal 9 7" xfId="437"/>
    <cellStyle name="Normal 9 8" xfId="438"/>
    <cellStyle name="Normal 9_ירידות ערך שנזקפו" xfId="439"/>
    <cellStyle name="Percent 2" xfId="440"/>
    <cellStyle name="Percent 2 2" xfId="441"/>
    <cellStyle name="Percent 2 2 10" xfId="442"/>
    <cellStyle name="Percent 2 2 11" xfId="443"/>
    <cellStyle name="Percent 2 2 11 2" xfId="444"/>
    <cellStyle name="Percent 2 2 11 3" xfId="445"/>
    <cellStyle name="Percent 2 2 12" xfId="446"/>
    <cellStyle name="Percent 2 2 2" xfId="447"/>
    <cellStyle name="Percent 2 2 2 2" xfId="448"/>
    <cellStyle name="Percent 2 2 2 2 2" xfId="449"/>
    <cellStyle name="Percent 2 2 2 2 2 2" xfId="450"/>
    <cellStyle name="Percent 2 2 2 2 2 2 2" xfId="451"/>
    <cellStyle name="Percent 2 2 2 2 3" xfId="452"/>
    <cellStyle name="Percent 2 2 2 2 4" xfId="453"/>
    <cellStyle name="Percent 2 2 2 2 5" xfId="454"/>
    <cellStyle name="Percent 2 2 2 2 6" xfId="455"/>
    <cellStyle name="Percent 2 2 2 2 7" xfId="456"/>
    <cellStyle name="Percent 2 2 2 2 8" xfId="457"/>
    <cellStyle name="Percent 2 2 2 3" xfId="458"/>
    <cellStyle name="Percent 2 2 2 3 2" xfId="459"/>
    <cellStyle name="Percent 2 2 2 3 2 2" xfId="460"/>
    <cellStyle name="Percent 2 2 2 4" xfId="461"/>
    <cellStyle name="Percent 2 2 2 5" xfId="462"/>
    <cellStyle name="Percent 2 2 2 6" xfId="463"/>
    <cellStyle name="Percent 2 2 2 7" xfId="464"/>
    <cellStyle name="Percent 2 2 2 8" xfId="465"/>
    <cellStyle name="Percent 2 2 3" xfId="466"/>
    <cellStyle name="Percent 2 2 4" xfId="467"/>
    <cellStyle name="Percent 2 2 4 2" xfId="468"/>
    <cellStyle name="Percent 2 2 4 2 2" xfId="469"/>
    <cellStyle name="Percent 2 2 5" xfId="470"/>
    <cellStyle name="Percent 2 2 6" xfId="471"/>
    <cellStyle name="Percent 2 2 7" xfId="472"/>
    <cellStyle name="Percent 2 2 8" xfId="473"/>
    <cellStyle name="Percent 2 2 9" xfId="474"/>
    <cellStyle name="Percent 2 3" xfId="475"/>
    <cellStyle name="Percent 2 4" xfId="476"/>
    <cellStyle name="Percent 2 5" xfId="477"/>
    <cellStyle name="Percent 2 6" xfId="478"/>
    <cellStyle name="Percent 3" xfId="479"/>
    <cellStyle name="Percent 3 10" xfId="480"/>
    <cellStyle name="Percent 3 11" xfId="481"/>
    <cellStyle name="Percent 3 2" xfId="482"/>
    <cellStyle name="Percent 3 3" xfId="483"/>
    <cellStyle name="Percent 3 4" xfId="484"/>
    <cellStyle name="Percent 3 5" xfId="485"/>
    <cellStyle name="Percent 3 6" xfId="486"/>
    <cellStyle name="Percent 3 7" xfId="487"/>
    <cellStyle name="Percent 3 8" xfId="488"/>
    <cellStyle name="Percent 3 9" xfId="489"/>
    <cellStyle name="Percent 4" xfId="490"/>
    <cellStyle name="Percent 4 2" xfId="491"/>
    <cellStyle name="Percent 5" xfId="492"/>
    <cellStyle name="Percent 5 2" xfId="493"/>
    <cellStyle name="Percent 5 3" xfId="494"/>
    <cellStyle name="Percent 5 4" xfId="495"/>
    <cellStyle name="Percent 5 5" xfId="496"/>
    <cellStyle name="Percent 5 6" xfId="497"/>
    <cellStyle name="Percent 5 7" xfId="498"/>
    <cellStyle name="Percent 5 8" xfId="499"/>
    <cellStyle name="Percent 6" xfId="500"/>
    <cellStyle name="Percent 6 2" xfId="501"/>
    <cellStyle name="Percent 6 3" xfId="502"/>
    <cellStyle name="Percent 6 4" xfId="503"/>
    <cellStyle name="Percent 6 5" xfId="504"/>
    <cellStyle name="Percent 6 6" xfId="505"/>
    <cellStyle name="Percent 6 7" xfId="506"/>
    <cellStyle name="Percent 6 8" xfId="507"/>
    <cellStyle name="Spelling 1033,0_DORN0897 (2)_3" xfId="508"/>
    <cellStyle name="Yellow" xfId="509"/>
    <cellStyle name="בולט" xfId="510"/>
    <cellStyle name="הדגשה" xfId="511"/>
    <cellStyle name="הדגשה 1" xfId="512"/>
    <cellStyle name="טקסט" xfId="513"/>
    <cellStyle name="ינואר 2000" xfId="514"/>
    <cellStyle name="כותרת סעיף" xfId="515"/>
    <cellStyle name="כותרת ראשית" xfId="516"/>
    <cellStyle name="לינק" xfId="517"/>
    <cellStyle name="סיכום" xfId="518"/>
    <cellStyle name="שקוע" xfId="519"/>
    <cellStyle name="תאריך מלא" xfId="520"/>
    <cellStyle name="תוכן - מיכון דוחות" xfId="521"/>
    <cellStyle name="Normal 51" xfId="522"/>
    <cellStyle name="Normal 52" xfId="523"/>
    <cellStyle name="Normal 53" xfId="524"/>
    <cellStyle name="Normal 54" xfId="525"/>
    <cellStyle name="Normal 55" xfId="526"/>
    <cellStyle name="Normal 56" xfId="527"/>
    <cellStyle name="Normal 57" xfId="528"/>
    <cellStyle name="Normal 58" xfId="529"/>
    <cellStyle name="Normal 59" xfId="530"/>
    <cellStyle name="Normal 61" xfId="531"/>
    <cellStyle name="Normal 62" xfId="532"/>
    <cellStyle name="Normal 63" xfId="533"/>
    <cellStyle name="Normal 66" xfId="534"/>
    <cellStyle name="Normal 67" xfId="535"/>
    <cellStyle name="Normal 68" xfId="536"/>
    <cellStyle name="Normal 69" xfId="537"/>
    <cellStyle name="Normal 70" xfId="538"/>
    <cellStyle name="Normal 75" xfId="539"/>
    <cellStyle name="Normal 78" xfId="540"/>
    <cellStyle name="Normal 83" xfId="541"/>
    <cellStyle name="Normal 84" xfId="542"/>
    <cellStyle name="Normal 85" xfId="543"/>
    <cellStyle name="Normal 86" xfId="544"/>
    <cellStyle name="Normal 87" xfId="545"/>
    <cellStyle name="Normal 88" xfId="546"/>
    <cellStyle name="Normal 89" xfId="547"/>
    <cellStyle name="Normal 90" xfId="548"/>
    <cellStyle name="Normal 91" xfId="549"/>
    <cellStyle name="Normal 92" xfId="550"/>
    <cellStyle name="Normal 93" xfId="551"/>
    <cellStyle name="Normal 94" xfId="552"/>
    <cellStyle name="Normal 95" xfId="553"/>
    <cellStyle name="Normal 96" xfId="554"/>
    <cellStyle name="Normal 97" xfId="555"/>
    <cellStyle name="Normal 98" xfId="556"/>
    <cellStyle name="Normal 99" xfId="557"/>
    <cellStyle name="Normal 100" xfId="5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4"/>
  <sheetViews>
    <sheetView rightToLeft="1" tabSelected="1" workbookViewId="0" topLeftCell="K1">
      <selection activeCell="M67" sqref="M67"/>
    </sheetView>
  </sheetViews>
  <sheetFormatPr defaultColWidth="9.140625" defaultRowHeight="15"/>
  <cols>
    <col min="1" max="1" width="2.140625" style="1" customWidth="1"/>
    <col min="2" max="2" width="31.28125" style="1" customWidth="1"/>
    <col min="3" max="3" width="9.57421875" style="1" customWidth="1"/>
    <col min="4" max="4" width="10.00390625" style="1" customWidth="1"/>
    <col min="5" max="6" width="9.140625" style="1" customWidth="1"/>
    <col min="7" max="7" width="8.57421875" style="1" customWidth="1"/>
    <col min="8" max="8" width="9.140625" style="1" customWidth="1"/>
    <col min="9" max="9" width="8.421875" style="1" customWidth="1"/>
    <col min="10" max="10" width="9.140625" style="1" customWidth="1"/>
    <col min="11" max="11" width="8.28125" style="1" customWidth="1"/>
    <col min="12" max="12" width="9.140625" style="1" customWidth="1"/>
    <col min="13" max="13" width="8.140625" style="1" customWidth="1"/>
    <col min="14" max="14" width="9.140625" style="1" customWidth="1"/>
    <col min="15" max="15" width="8.00390625" style="1" customWidth="1"/>
    <col min="16" max="16" width="9.140625" style="1" customWidth="1"/>
    <col min="17" max="17" width="8.140625" style="1" customWidth="1"/>
    <col min="18" max="22" width="9.140625" style="1" customWidth="1"/>
    <col min="23" max="23" width="8.57421875" style="1" customWidth="1"/>
    <col min="24" max="24" width="9.140625" style="1" customWidth="1"/>
    <col min="25" max="25" width="8.00390625" style="1" customWidth="1"/>
    <col min="26" max="16384" width="9.140625" style="1" customWidth="1"/>
  </cols>
  <sheetData>
    <row r="1" ht="18.75">
      <c r="B1" s="20" t="s">
        <v>0</v>
      </c>
    </row>
    <row r="2" ht="18.75">
      <c r="B2" s="21" t="s">
        <v>45</v>
      </c>
    </row>
    <row r="3" spans="2:3" ht="37.5">
      <c r="B3" s="40" t="s">
        <v>46</v>
      </c>
      <c r="C3" s="23" t="s">
        <v>41</v>
      </c>
    </row>
    <row r="4" spans="2:31" ht="15">
      <c r="B4" s="2">
        <v>2019</v>
      </c>
      <c r="C4" s="23">
        <v>5</v>
      </c>
      <c r="D4" s="23"/>
      <c r="E4" s="23">
        <f>C4+1</f>
        <v>6</v>
      </c>
      <c r="F4" s="23"/>
      <c r="G4" s="23">
        <f>E4+1</f>
        <v>7</v>
      </c>
      <c r="H4" s="23"/>
      <c r="I4" s="23">
        <f>G4+1</f>
        <v>8</v>
      </c>
      <c r="J4" s="23"/>
      <c r="K4" s="23">
        <f>I4+1</f>
        <v>9</v>
      </c>
      <c r="L4" s="23"/>
      <c r="M4" s="23">
        <f>K4+1</f>
        <v>10</v>
      </c>
      <c r="N4" s="23"/>
      <c r="O4" s="23">
        <f>M4+1</f>
        <v>11</v>
      </c>
      <c r="P4" s="23"/>
      <c r="Q4" s="23">
        <f>O4+1</f>
        <v>12</v>
      </c>
      <c r="R4" s="23"/>
      <c r="S4" s="23">
        <f>Q4+1</f>
        <v>13</v>
      </c>
      <c r="T4" s="23"/>
      <c r="U4" s="23">
        <f>S4+1</f>
        <v>14</v>
      </c>
      <c r="V4" s="23"/>
      <c r="W4" s="23">
        <f>U4+1</f>
        <v>15</v>
      </c>
      <c r="X4" s="23"/>
      <c r="Y4" s="23">
        <f>W4+1</f>
        <v>16</v>
      </c>
      <c r="Z4" s="23"/>
      <c r="AE4" s="1">
        <v>2016</v>
      </c>
    </row>
    <row r="5" spans="2:31" ht="15.75">
      <c r="B5" s="22" t="s">
        <v>42</v>
      </c>
      <c r="C5" s="3" t="str">
        <f ca="1">CONCATENATE(INDIRECT(CONCATENATE($C$3,C4))," ",$B$4)</f>
        <v>ינואר 2019</v>
      </c>
      <c r="D5" s="4"/>
      <c r="E5" s="25" t="str">
        <f ca="1">CONCATENATE(INDIRECT(CONCATENATE($C$3,E4))," ",$B$4)</f>
        <v>פברואר 2019</v>
      </c>
      <c r="F5" s="26"/>
      <c r="G5" s="3" t="str">
        <f ca="1">CONCATENATE(INDIRECT(CONCATENATE($C$3,G4))," ",$B$4)</f>
        <v>מרץ 2019</v>
      </c>
      <c r="H5" s="4"/>
      <c r="I5" s="25" t="str">
        <f ca="1">CONCATENATE(INDIRECT(CONCATENATE($C$3,I4))," ",$B$4)</f>
        <v>אפריל 2019</v>
      </c>
      <c r="J5" s="26"/>
      <c r="K5" s="3" t="str">
        <f ca="1">CONCATENATE(INDIRECT(CONCATENATE($C$3,K4))," ",$B$4)</f>
        <v>מאי 2019</v>
      </c>
      <c r="L5" s="4"/>
      <c r="M5" s="25" t="str">
        <f ca="1">CONCATENATE(INDIRECT(CONCATENATE($C$3,M4))," ",$B$4)</f>
        <v>יוני 2019</v>
      </c>
      <c r="N5" s="26"/>
      <c r="O5" s="3" t="str">
        <f ca="1">CONCATENATE(INDIRECT(CONCATENATE($C$3,O4))," ",$B$4)</f>
        <v>יולי 2019</v>
      </c>
      <c r="P5" s="4"/>
      <c r="Q5" s="25" t="str">
        <f ca="1">CONCATENATE(INDIRECT(CONCATENATE($C$3,Q4))," ",$B$4)</f>
        <v>אוגוסט 2019</v>
      </c>
      <c r="R5" s="26"/>
      <c r="S5" s="3" t="str">
        <f ca="1">CONCATENATE(INDIRECT(CONCATENATE($C$3,S4))," ",$B$4)</f>
        <v>ספטמבר 2019</v>
      </c>
      <c r="T5" s="4"/>
      <c r="U5" s="25" t="str">
        <f ca="1">CONCATENATE(INDIRECT(CONCATENATE($C$3,U4))," ",$B$4)</f>
        <v>אוקטובר 2019</v>
      </c>
      <c r="V5" s="26"/>
      <c r="W5" s="3" t="str">
        <f ca="1">CONCATENATE(INDIRECT(CONCATENATE($C$3,W4))," ",$B$4)</f>
        <v>נובמבר 2019</v>
      </c>
      <c r="X5" s="4"/>
      <c r="Y5" s="25" t="str">
        <f ca="1">CONCATENATE(INDIRECT(CONCATENATE($C$3,Y4))," ",$B$4)</f>
        <v>דצמבר 2019</v>
      </c>
      <c r="Z5" s="26"/>
      <c r="AE5" s="5" t="s">
        <v>1</v>
      </c>
    </row>
    <row r="6" spans="2:31" ht="30">
      <c r="B6" s="6"/>
      <c r="C6" s="7" t="s">
        <v>2</v>
      </c>
      <c r="D6" s="8" t="s">
        <v>3</v>
      </c>
      <c r="E6" s="27" t="str">
        <f>$C$6</f>
        <v>התרומה לתשואה</v>
      </c>
      <c r="F6" s="28" t="str">
        <f>$D$6</f>
        <v>שיעור מסך הנכסים</v>
      </c>
      <c r="G6" s="7" t="str">
        <f>$C$6</f>
        <v>התרומה לתשואה</v>
      </c>
      <c r="H6" s="8" t="str">
        <f>$D$6</f>
        <v>שיעור מסך הנכסים</v>
      </c>
      <c r="I6" s="27" t="str">
        <f>$C$6</f>
        <v>התרומה לתשואה</v>
      </c>
      <c r="J6" s="28" t="str">
        <f>$D$6</f>
        <v>שיעור מסך הנכסים</v>
      </c>
      <c r="K6" s="7" t="str">
        <f>$C$6</f>
        <v>התרומה לתשואה</v>
      </c>
      <c r="L6" s="8" t="str">
        <f>$D$6</f>
        <v>שיעור מסך הנכסים</v>
      </c>
      <c r="M6" s="27" t="str">
        <f>$C$6</f>
        <v>התרומה לתשואה</v>
      </c>
      <c r="N6" s="28" t="str">
        <f>$D$6</f>
        <v>שיעור מסך הנכסים</v>
      </c>
      <c r="O6" s="7" t="str">
        <f>$C$6</f>
        <v>התרומה לתשואה</v>
      </c>
      <c r="P6" s="8" t="str">
        <f>$D$6</f>
        <v>שיעור מסך הנכסים</v>
      </c>
      <c r="Q6" s="27" t="str">
        <f>$C$6</f>
        <v>התרומה לתשואה</v>
      </c>
      <c r="R6" s="28" t="str">
        <f>$D$6</f>
        <v>שיעור מסך הנכסים</v>
      </c>
      <c r="S6" s="7" t="str">
        <f>$C$6</f>
        <v>התרומה לתשואה</v>
      </c>
      <c r="T6" s="8" t="str">
        <f>$D$6</f>
        <v>שיעור מסך הנכסים</v>
      </c>
      <c r="U6" s="27" t="str">
        <f>$C$6</f>
        <v>התרומה לתשואה</v>
      </c>
      <c r="V6" s="28" t="str">
        <f>$D$6</f>
        <v>שיעור מסך הנכסים</v>
      </c>
      <c r="W6" s="7" t="str">
        <f>$C$6</f>
        <v>התרומה לתשואה</v>
      </c>
      <c r="X6" s="8" t="str">
        <f>$D$6</f>
        <v>שיעור מסך הנכסים</v>
      </c>
      <c r="Y6" s="27" t="str">
        <f>$C$6</f>
        <v>התרומה לתשואה</v>
      </c>
      <c r="Z6" s="28" t="str">
        <f>$D$6</f>
        <v>שיעור מסך הנכסים</v>
      </c>
      <c r="AE6" s="5" t="s">
        <v>4</v>
      </c>
    </row>
    <row r="7" spans="2:31" ht="15">
      <c r="B7" s="9" t="s">
        <v>5</v>
      </c>
      <c r="C7" s="10">
        <v>-3.37939730079942E-05</v>
      </c>
      <c r="D7" s="10">
        <v>0.044851102203737</v>
      </c>
      <c r="E7" s="29">
        <v>0.000361407428478731</v>
      </c>
      <c r="F7" s="29">
        <v>0.0474551697141233</v>
      </c>
      <c r="G7" s="10">
        <v>-9.03426212795522E-06</v>
      </c>
      <c r="H7" s="10">
        <v>0.0452556784625332</v>
      </c>
      <c r="I7" s="29">
        <v>-3.55710872379371E-05</v>
      </c>
      <c r="J7" s="29">
        <v>0.0435707389389736</v>
      </c>
      <c r="K7" s="10">
        <v>0.000491730799839008</v>
      </c>
      <c r="L7" s="10">
        <v>0.0456212869520379</v>
      </c>
      <c r="M7" s="29">
        <v>-9.03566662681933E-05</v>
      </c>
      <c r="N7" s="29">
        <v>0.0180894385304845</v>
      </c>
      <c r="O7" s="10">
        <v>-0.000105542672480195</v>
      </c>
      <c r="P7" s="10">
        <v>0.0207688440484211</v>
      </c>
      <c r="Q7" s="29">
        <v>-0.000306027140850167</v>
      </c>
      <c r="R7" s="29">
        <v>0.0370140107867729</v>
      </c>
      <c r="S7" s="10">
        <v>-3.48800699820607E-05</v>
      </c>
      <c r="T7" s="10">
        <v>0.0312928241082598</v>
      </c>
      <c r="U7" s="29">
        <v>-2.81103786391886E-05</v>
      </c>
      <c r="V7" s="29">
        <v>0.022989768287222</v>
      </c>
      <c r="W7" s="10">
        <v>-0.000117815550125384</v>
      </c>
      <c r="X7" s="10">
        <v>0.157205887011276</v>
      </c>
      <c r="Y7" s="29">
        <v>-0.000135</v>
      </c>
      <c r="Z7" s="29">
        <v>0.062625</v>
      </c>
      <c r="AE7" s="5" t="s">
        <v>6</v>
      </c>
    </row>
    <row r="8" spans="2:31" ht="15">
      <c r="B8" s="12" t="s">
        <v>7</v>
      </c>
      <c r="C8" s="10">
        <v>0</v>
      </c>
      <c r="D8" s="10">
        <v>0</v>
      </c>
      <c r="E8" s="29">
        <v>0</v>
      </c>
      <c r="F8" s="29">
        <v>0</v>
      </c>
      <c r="G8" s="10">
        <v>0</v>
      </c>
      <c r="H8" s="10">
        <v>0</v>
      </c>
      <c r="I8" s="29">
        <v>0</v>
      </c>
      <c r="J8" s="29">
        <v>0</v>
      </c>
      <c r="K8" s="10">
        <v>0</v>
      </c>
      <c r="L8" s="10">
        <v>0</v>
      </c>
      <c r="M8" s="29">
        <v>0</v>
      </c>
      <c r="N8" s="29">
        <v>0</v>
      </c>
      <c r="O8" s="10">
        <v>0</v>
      </c>
      <c r="P8" s="10">
        <v>0</v>
      </c>
      <c r="Q8" s="29">
        <v>0</v>
      </c>
      <c r="R8" s="29">
        <v>0</v>
      </c>
      <c r="S8" s="10">
        <v>0</v>
      </c>
      <c r="T8" s="10">
        <v>0</v>
      </c>
      <c r="U8" s="29">
        <v>0</v>
      </c>
      <c r="V8" s="29">
        <v>0</v>
      </c>
      <c r="W8" s="10">
        <v>0</v>
      </c>
      <c r="X8" s="10">
        <v>0</v>
      </c>
      <c r="Y8" s="29">
        <v>0</v>
      </c>
      <c r="Z8" s="29">
        <v>0</v>
      </c>
      <c r="AE8" s="5" t="s">
        <v>8</v>
      </c>
    </row>
    <row r="9" spans="2:31" ht="15">
      <c r="B9" s="12" t="s">
        <v>9</v>
      </c>
      <c r="C9" s="10">
        <v>0</v>
      </c>
      <c r="D9" s="10">
        <v>0</v>
      </c>
      <c r="E9" s="29">
        <v>0</v>
      </c>
      <c r="F9" s="29">
        <v>0</v>
      </c>
      <c r="G9" s="10">
        <v>0</v>
      </c>
      <c r="H9" s="10">
        <v>0</v>
      </c>
      <c r="I9" s="29">
        <v>0</v>
      </c>
      <c r="J9" s="29">
        <v>0</v>
      </c>
      <c r="K9" s="10">
        <v>0</v>
      </c>
      <c r="L9" s="10">
        <v>0</v>
      </c>
      <c r="M9" s="29">
        <v>0</v>
      </c>
      <c r="N9" s="29">
        <v>0</v>
      </c>
      <c r="O9" s="10">
        <v>0</v>
      </c>
      <c r="P9" s="10">
        <v>0</v>
      </c>
      <c r="Q9" s="29">
        <v>0</v>
      </c>
      <c r="R9" s="29">
        <v>0</v>
      </c>
      <c r="S9" s="10">
        <v>0</v>
      </c>
      <c r="T9" s="10">
        <v>0</v>
      </c>
      <c r="U9" s="29">
        <v>0</v>
      </c>
      <c r="V9" s="29">
        <v>0</v>
      </c>
      <c r="W9" s="10">
        <v>0</v>
      </c>
      <c r="X9" s="10">
        <v>0</v>
      </c>
      <c r="Y9" s="29">
        <v>0</v>
      </c>
      <c r="Z9" s="29">
        <v>0</v>
      </c>
      <c r="AE9" s="5" t="s">
        <v>10</v>
      </c>
    </row>
    <row r="10" spans="2:31" ht="15">
      <c r="B10" s="12" t="s">
        <v>11</v>
      </c>
      <c r="C10" s="10">
        <v>0</v>
      </c>
      <c r="D10" s="10">
        <v>0</v>
      </c>
      <c r="E10" s="29">
        <v>0</v>
      </c>
      <c r="F10" s="29">
        <v>0</v>
      </c>
      <c r="G10" s="10">
        <v>0</v>
      </c>
      <c r="H10" s="10">
        <v>0</v>
      </c>
      <c r="I10" s="29">
        <v>0</v>
      </c>
      <c r="J10" s="29">
        <v>0</v>
      </c>
      <c r="K10" s="10">
        <v>0</v>
      </c>
      <c r="L10" s="10">
        <v>0</v>
      </c>
      <c r="M10" s="29">
        <v>0</v>
      </c>
      <c r="N10" s="29">
        <v>0</v>
      </c>
      <c r="O10" s="10">
        <v>0</v>
      </c>
      <c r="P10" s="10">
        <v>0</v>
      </c>
      <c r="Q10" s="29">
        <v>0</v>
      </c>
      <c r="R10" s="29">
        <v>0</v>
      </c>
      <c r="S10" s="10">
        <v>0</v>
      </c>
      <c r="T10" s="10">
        <v>0</v>
      </c>
      <c r="U10" s="29">
        <v>0</v>
      </c>
      <c r="V10" s="29">
        <v>0</v>
      </c>
      <c r="W10" s="10">
        <v>0</v>
      </c>
      <c r="X10" s="10">
        <v>0</v>
      </c>
      <c r="Y10" s="29">
        <v>0</v>
      </c>
      <c r="Z10" s="29">
        <v>0</v>
      </c>
      <c r="AE10" s="5" t="s">
        <v>12</v>
      </c>
    </row>
    <row r="11" spans="2:31" ht="15">
      <c r="B11" s="12" t="s">
        <v>13</v>
      </c>
      <c r="C11" s="10">
        <v>0.00102321777651451</v>
      </c>
      <c r="D11" s="10">
        <v>0.0661614401205749</v>
      </c>
      <c r="E11" s="29">
        <v>0.000874729842551077</v>
      </c>
      <c r="F11" s="29">
        <v>0.0691430844508409</v>
      </c>
      <c r="G11" s="10">
        <v>0.000821739202916415</v>
      </c>
      <c r="H11" s="10">
        <v>0.0700637748701533</v>
      </c>
      <c r="I11" s="29">
        <v>0.00048963018068867</v>
      </c>
      <c r="J11" s="29">
        <v>0.0720683625758259</v>
      </c>
      <c r="K11" s="10">
        <v>9.41225666598866E-05</v>
      </c>
      <c r="L11" s="10">
        <v>0.0674661460235027</v>
      </c>
      <c r="M11" s="29">
        <v>0.000728946038064453</v>
      </c>
      <c r="N11" s="29">
        <v>0.0689472561685617</v>
      </c>
      <c r="O11" s="10">
        <v>0.000922031638017415</v>
      </c>
      <c r="P11" s="10">
        <v>0.0545646410681682</v>
      </c>
      <c r="Q11" s="29">
        <v>-0.000124823170686496</v>
      </c>
      <c r="R11" s="29">
        <v>0.0530521932311792</v>
      </c>
      <c r="S11" s="10">
        <v>7.25167232153739E-05</v>
      </c>
      <c r="T11" s="10">
        <v>0.0593813972703771</v>
      </c>
      <c r="U11" s="29">
        <v>0.000814921170495399</v>
      </c>
      <c r="V11" s="29">
        <v>0.0620494766198144</v>
      </c>
      <c r="W11" s="10">
        <v>0.000526213097924159</v>
      </c>
      <c r="X11" s="10">
        <v>0.0344603056513442</v>
      </c>
      <c r="Y11" s="29">
        <v>8E-05</v>
      </c>
      <c r="Z11" s="29">
        <v>0.036126</v>
      </c>
      <c r="AE11" s="5" t="s">
        <v>14</v>
      </c>
    </row>
    <row r="12" spans="2:31" ht="15">
      <c r="B12" s="12" t="s">
        <v>15</v>
      </c>
      <c r="C12" s="10">
        <v>0.000142855099910131</v>
      </c>
      <c r="D12" s="10">
        <v>0.00408865355737159</v>
      </c>
      <c r="E12" s="29">
        <v>5.05590519377598E-05</v>
      </c>
      <c r="F12" s="29">
        <v>0.00408821632108142</v>
      </c>
      <c r="G12" s="10">
        <v>3.91559274930378E-05</v>
      </c>
      <c r="H12" s="10">
        <v>0.00413776487756309</v>
      </c>
      <c r="I12" s="29">
        <v>3.21053181442662E-05</v>
      </c>
      <c r="J12" s="29">
        <v>0.00402503290321962</v>
      </c>
      <c r="K12" s="10">
        <v>2.54915284703859E-05</v>
      </c>
      <c r="L12" s="10">
        <v>0.00413270211039783</v>
      </c>
      <c r="M12" s="29">
        <v>6.52167134732625E-05</v>
      </c>
      <c r="N12" s="29">
        <v>0.00400971368488257</v>
      </c>
      <c r="O12" s="10">
        <v>5.95925710502457E-05</v>
      </c>
      <c r="P12" s="10">
        <v>0.00409561753673272</v>
      </c>
      <c r="Q12" s="29">
        <v>1.84875285202348E-05</v>
      </c>
      <c r="R12" s="29">
        <v>0.00410980713728822</v>
      </c>
      <c r="S12" s="10">
        <v>4.06518597446621E-05</v>
      </c>
      <c r="T12" s="10">
        <v>0.00406113204338798</v>
      </c>
      <c r="U12" s="29">
        <v>2.55740360091078E-05</v>
      </c>
      <c r="V12" s="29">
        <v>0.00396532700755481</v>
      </c>
      <c r="W12" s="10">
        <v>2.92816651063104E-05</v>
      </c>
      <c r="X12" s="10">
        <v>0.0037143279072341</v>
      </c>
      <c r="Y12" s="29">
        <v>-7E-06</v>
      </c>
      <c r="Z12" s="29">
        <v>0.003359</v>
      </c>
      <c r="AE12" s="5" t="s">
        <v>16</v>
      </c>
    </row>
    <row r="13" spans="2:31" ht="15">
      <c r="B13" s="12" t="s">
        <v>17</v>
      </c>
      <c r="C13" s="10">
        <v>0.0180379185885701</v>
      </c>
      <c r="D13" s="10">
        <v>0.389059165745373</v>
      </c>
      <c r="E13" s="29">
        <v>0.00528314750414302</v>
      </c>
      <c r="F13" s="29">
        <v>0.38936167919213</v>
      </c>
      <c r="G13" s="10">
        <v>-0.007211377286337</v>
      </c>
      <c r="H13" s="10">
        <v>0.382727043824608</v>
      </c>
      <c r="I13" s="29">
        <v>0.0164365343348546</v>
      </c>
      <c r="J13" s="29">
        <v>0.38396754909253</v>
      </c>
      <c r="K13" s="10">
        <v>-0.00750796732861636</v>
      </c>
      <c r="L13" s="10">
        <v>0.401066481705534</v>
      </c>
      <c r="M13" s="29">
        <v>0.0104210012437812</v>
      </c>
      <c r="N13" s="29">
        <v>0.398195312736368</v>
      </c>
      <c r="O13" s="10">
        <v>0.00797543910498052</v>
      </c>
      <c r="P13" s="10">
        <v>0.408730304646231</v>
      </c>
      <c r="Q13" s="29">
        <v>-0.00762545382921653</v>
      </c>
      <c r="R13" s="29">
        <v>0.399484132373007</v>
      </c>
      <c r="S13" s="10">
        <v>0.0143746989292084</v>
      </c>
      <c r="T13" s="10">
        <v>0.403775166967557</v>
      </c>
      <c r="U13" s="29">
        <v>0.0102655308806853</v>
      </c>
      <c r="V13" s="29">
        <v>0.408167676495455</v>
      </c>
      <c r="W13" s="10">
        <v>0.00787935857038927</v>
      </c>
      <c r="X13" s="10">
        <v>0.335044692605347</v>
      </c>
      <c r="Y13" s="29">
        <v>0.00129</v>
      </c>
      <c r="Z13" s="29">
        <v>0.358976</v>
      </c>
      <c r="AE13" s="5" t="s">
        <v>18</v>
      </c>
    </row>
    <row r="14" spans="2:31" ht="15">
      <c r="B14" s="12" t="s">
        <v>19</v>
      </c>
      <c r="C14" s="10">
        <v>0.0247497373161209</v>
      </c>
      <c r="D14" s="10">
        <v>0.484633438547316</v>
      </c>
      <c r="E14" s="29">
        <v>0.010799468502154</v>
      </c>
      <c r="F14" s="29">
        <v>0.489304306315417</v>
      </c>
      <c r="G14" s="10">
        <v>0.0088072179883829</v>
      </c>
      <c r="H14" s="10">
        <v>0.498173639168153</v>
      </c>
      <c r="I14" s="29">
        <v>0.01560760230989</v>
      </c>
      <c r="J14" s="29">
        <v>0.495776733935611</v>
      </c>
      <c r="K14" s="10">
        <v>-0.0247119630181537</v>
      </c>
      <c r="L14" s="10">
        <v>0.482170413396019</v>
      </c>
      <c r="M14" s="29">
        <v>0.0190939582797845</v>
      </c>
      <c r="N14" s="29">
        <v>0.508468266352154</v>
      </c>
      <c r="O14" s="10">
        <v>-0.006263402208937</v>
      </c>
      <c r="P14" s="10">
        <v>0.505333978848851</v>
      </c>
      <c r="Q14" s="29">
        <v>-0.00912530079924186</v>
      </c>
      <c r="R14" s="29">
        <v>0.504430067721062</v>
      </c>
      <c r="S14" s="10">
        <v>0.0121455119996078</v>
      </c>
      <c r="T14" s="10">
        <v>0.499843250507924</v>
      </c>
      <c r="U14" s="29">
        <v>0.0160228586588447</v>
      </c>
      <c r="V14" s="29">
        <v>0.503975304684168</v>
      </c>
      <c r="W14" s="10">
        <v>0.0103391987527308</v>
      </c>
      <c r="X14" s="10">
        <v>0.47009393723228</v>
      </c>
      <c r="Y14" s="29">
        <v>0.011345</v>
      </c>
      <c r="Z14" s="29">
        <v>0.538438</v>
      </c>
      <c r="AE14" s="5" t="s">
        <v>20</v>
      </c>
    </row>
    <row r="15" spans="2:31" ht="15">
      <c r="B15" s="12" t="s">
        <v>21</v>
      </c>
      <c r="C15" s="10">
        <v>0.000823921692712725</v>
      </c>
      <c r="D15" s="10">
        <v>0.0074038387426024</v>
      </c>
      <c r="E15" s="29">
        <v>0.00056648626836593</v>
      </c>
      <c r="F15" s="29">
        <v>0</v>
      </c>
      <c r="G15" s="10">
        <v>0</v>
      </c>
      <c r="H15" s="10">
        <v>0</v>
      </c>
      <c r="I15" s="29">
        <v>0</v>
      </c>
      <c r="J15" s="29">
        <v>0</v>
      </c>
      <c r="K15" s="10">
        <v>0</v>
      </c>
      <c r="L15" s="10">
        <v>0</v>
      </c>
      <c r="M15" s="29">
        <v>0</v>
      </c>
      <c r="N15" s="29">
        <v>0</v>
      </c>
      <c r="O15" s="10">
        <v>0</v>
      </c>
      <c r="P15" s="10">
        <v>0</v>
      </c>
      <c r="Q15" s="29">
        <v>0</v>
      </c>
      <c r="R15" s="29">
        <v>0</v>
      </c>
      <c r="S15" s="10">
        <v>0</v>
      </c>
      <c r="T15" s="10">
        <v>0</v>
      </c>
      <c r="U15" s="29">
        <v>0</v>
      </c>
      <c r="V15" s="29">
        <v>0</v>
      </c>
      <c r="W15" s="10">
        <v>0</v>
      </c>
      <c r="X15" s="10">
        <v>0</v>
      </c>
      <c r="Y15" s="29">
        <v>0</v>
      </c>
      <c r="Z15" s="29">
        <v>0</v>
      </c>
      <c r="AE15" s="5" t="s">
        <v>22</v>
      </c>
    </row>
    <row r="16" spans="2:31" ht="15">
      <c r="B16" s="12" t="s">
        <v>23</v>
      </c>
      <c r="C16" s="10">
        <v>0</v>
      </c>
      <c r="D16" s="10">
        <v>0</v>
      </c>
      <c r="E16" s="29">
        <v>0</v>
      </c>
      <c r="F16" s="29">
        <v>0</v>
      </c>
      <c r="G16" s="10">
        <v>0</v>
      </c>
      <c r="H16" s="10">
        <v>0</v>
      </c>
      <c r="I16" s="29">
        <v>0</v>
      </c>
      <c r="J16" s="29">
        <v>0</v>
      </c>
      <c r="K16" s="10">
        <v>0</v>
      </c>
      <c r="L16" s="10">
        <v>0</v>
      </c>
      <c r="M16" s="29">
        <v>0</v>
      </c>
      <c r="N16" s="29">
        <v>0</v>
      </c>
      <c r="O16" s="10">
        <v>0</v>
      </c>
      <c r="P16" s="10">
        <v>0</v>
      </c>
      <c r="Q16" s="29">
        <v>0</v>
      </c>
      <c r="R16" s="29">
        <v>0</v>
      </c>
      <c r="S16" s="10">
        <v>0</v>
      </c>
      <c r="T16" s="10">
        <v>0</v>
      </c>
      <c r="U16" s="29">
        <v>0</v>
      </c>
      <c r="V16" s="29">
        <v>0</v>
      </c>
      <c r="W16" s="10">
        <v>0</v>
      </c>
      <c r="X16" s="10">
        <v>0</v>
      </c>
      <c r="Y16" s="29">
        <v>0</v>
      </c>
      <c r="Z16" s="29">
        <v>0</v>
      </c>
      <c r="AE16" s="5" t="s">
        <v>24</v>
      </c>
    </row>
    <row r="17" spans="2:31" ht="15">
      <c r="B17" s="12" t="s">
        <v>25</v>
      </c>
      <c r="C17" s="10">
        <v>0</v>
      </c>
      <c r="D17" s="10">
        <v>0</v>
      </c>
      <c r="E17" s="29">
        <v>0</v>
      </c>
      <c r="F17" s="29">
        <v>0</v>
      </c>
      <c r="G17" s="10">
        <v>0</v>
      </c>
      <c r="H17" s="10">
        <v>0</v>
      </c>
      <c r="I17" s="29">
        <v>0</v>
      </c>
      <c r="J17" s="29">
        <v>0</v>
      </c>
      <c r="K17" s="10">
        <v>0</v>
      </c>
      <c r="L17" s="10">
        <v>0</v>
      </c>
      <c r="M17" s="29">
        <v>0</v>
      </c>
      <c r="N17" s="29">
        <v>0</v>
      </c>
      <c r="O17" s="10">
        <v>0</v>
      </c>
      <c r="P17" s="10">
        <v>0</v>
      </c>
      <c r="Q17" s="29">
        <v>0</v>
      </c>
      <c r="R17" s="29">
        <v>0</v>
      </c>
      <c r="S17" s="10">
        <v>0</v>
      </c>
      <c r="T17" s="10">
        <v>0</v>
      </c>
      <c r="U17" s="29">
        <v>0</v>
      </c>
      <c r="V17" s="29">
        <v>0</v>
      </c>
      <c r="W17" s="10">
        <v>0</v>
      </c>
      <c r="X17" s="10">
        <v>0</v>
      </c>
      <c r="Y17" s="29">
        <v>0</v>
      </c>
      <c r="Z17" s="29">
        <v>0</v>
      </c>
      <c r="AE17" s="5"/>
    </row>
    <row r="18" spans="2:31" ht="15">
      <c r="B18" s="12" t="s">
        <v>26</v>
      </c>
      <c r="C18" s="10">
        <v>0.0069230327645833</v>
      </c>
      <c r="D18" s="10">
        <v>0.00385251588174234</v>
      </c>
      <c r="E18" s="29">
        <v>0.00226822306210782</v>
      </c>
      <c r="F18" s="29">
        <v>0.000677862609293765</v>
      </c>
      <c r="G18" s="10">
        <v>-0.00152988490875094</v>
      </c>
      <c r="H18" s="10">
        <v>-0.000747626054069804</v>
      </c>
      <c r="I18" s="29">
        <v>0.00141010570454385</v>
      </c>
      <c r="J18" s="29">
        <v>0.000640189913152666</v>
      </c>
      <c r="K18" s="10">
        <v>-0.00130409639784272</v>
      </c>
      <c r="L18" s="10">
        <v>-0.000682001044269361</v>
      </c>
      <c r="M18" s="29">
        <v>0.00225245921093558</v>
      </c>
      <c r="N18" s="29">
        <v>0.00152020896926565</v>
      </c>
      <c r="O18" s="10">
        <v>0.0055713517589895</v>
      </c>
      <c r="P18" s="10">
        <v>0.00713332530893384</v>
      </c>
      <c r="Q18" s="29">
        <v>-0.0013989358768524</v>
      </c>
      <c r="R18" s="29">
        <v>0.000438843970087415</v>
      </c>
      <c r="S18" s="10">
        <v>0.000684194803457941</v>
      </c>
      <c r="T18" s="10">
        <v>0.00109733639794383</v>
      </c>
      <c r="U18" s="29">
        <v>-0.0022220271970424</v>
      </c>
      <c r="V18" s="29">
        <v>-0.00110195385057889</v>
      </c>
      <c r="W18" s="10">
        <v>0.00442512845244014</v>
      </c>
      <c r="X18" s="10">
        <v>-0.000148916953421377</v>
      </c>
      <c r="Y18" s="29">
        <v>0.000438</v>
      </c>
      <c r="Z18" s="29">
        <v>0.00028</v>
      </c>
      <c r="AE18" s="5"/>
    </row>
    <row r="19" spans="2:31" ht="15">
      <c r="B19" s="12" t="s">
        <v>27</v>
      </c>
      <c r="C19" s="10">
        <v>0</v>
      </c>
      <c r="D19" s="10">
        <v>0</v>
      </c>
      <c r="E19" s="29">
        <v>0</v>
      </c>
      <c r="F19" s="29">
        <v>0</v>
      </c>
      <c r="G19" s="10">
        <v>0</v>
      </c>
      <c r="H19" s="10">
        <v>0</v>
      </c>
      <c r="I19" s="29">
        <v>0</v>
      </c>
      <c r="J19" s="29">
        <v>0</v>
      </c>
      <c r="K19" s="10">
        <v>0</v>
      </c>
      <c r="L19" s="10">
        <v>0</v>
      </c>
      <c r="M19" s="29">
        <v>0</v>
      </c>
      <c r="N19" s="29">
        <v>0</v>
      </c>
      <c r="O19" s="10">
        <v>0</v>
      </c>
      <c r="P19" s="10">
        <v>0</v>
      </c>
      <c r="Q19" s="29">
        <v>0</v>
      </c>
      <c r="R19" s="29">
        <v>0</v>
      </c>
      <c r="S19" s="10">
        <v>0</v>
      </c>
      <c r="T19" s="10">
        <v>0</v>
      </c>
      <c r="U19" s="29">
        <v>0</v>
      </c>
      <c r="V19" s="29">
        <v>0</v>
      </c>
      <c r="W19" s="10">
        <v>0</v>
      </c>
      <c r="X19" s="10">
        <v>0</v>
      </c>
      <c r="Y19" s="29">
        <v>0</v>
      </c>
      <c r="Z19" s="29">
        <v>0</v>
      </c>
      <c r="AE19" s="5"/>
    </row>
    <row r="20" spans="2:26" ht="15">
      <c r="B20" s="12" t="s">
        <v>28</v>
      </c>
      <c r="C20" s="10">
        <v>0</v>
      </c>
      <c r="D20" s="10">
        <v>0</v>
      </c>
      <c r="E20" s="29">
        <v>0</v>
      </c>
      <c r="F20" s="29">
        <v>0</v>
      </c>
      <c r="G20" s="10">
        <v>0</v>
      </c>
      <c r="H20" s="10">
        <v>0</v>
      </c>
      <c r="I20" s="29">
        <v>0</v>
      </c>
      <c r="J20" s="29">
        <v>0</v>
      </c>
      <c r="K20" s="10">
        <v>0</v>
      </c>
      <c r="L20" s="10">
        <v>0</v>
      </c>
      <c r="M20" s="29">
        <v>0</v>
      </c>
      <c r="N20" s="29">
        <v>0</v>
      </c>
      <c r="O20" s="10">
        <v>0</v>
      </c>
      <c r="P20" s="10">
        <v>0</v>
      </c>
      <c r="Q20" s="29">
        <v>0</v>
      </c>
      <c r="R20" s="29">
        <v>0</v>
      </c>
      <c r="S20" s="10">
        <v>0</v>
      </c>
      <c r="T20" s="10">
        <v>0</v>
      </c>
      <c r="U20" s="29">
        <v>0</v>
      </c>
      <c r="V20" s="29">
        <v>0</v>
      </c>
      <c r="W20" s="10">
        <v>0</v>
      </c>
      <c r="X20" s="10">
        <v>0</v>
      </c>
      <c r="Y20" s="29">
        <v>0</v>
      </c>
      <c r="Z20" s="29">
        <v>0</v>
      </c>
    </row>
    <row r="21" spans="2:26" ht="15">
      <c r="B21" s="12" t="s">
        <v>29</v>
      </c>
      <c r="C21" s="10">
        <v>0</v>
      </c>
      <c r="D21" s="10">
        <v>0</v>
      </c>
      <c r="E21" s="29">
        <v>0</v>
      </c>
      <c r="F21" s="29">
        <v>0</v>
      </c>
      <c r="G21" s="10">
        <v>0</v>
      </c>
      <c r="H21" s="10">
        <v>0</v>
      </c>
      <c r="I21" s="29">
        <v>0</v>
      </c>
      <c r="J21" s="29">
        <v>0</v>
      </c>
      <c r="K21" s="10">
        <v>0</v>
      </c>
      <c r="L21" s="10">
        <v>0</v>
      </c>
      <c r="M21" s="29">
        <v>0</v>
      </c>
      <c r="N21" s="29">
        <v>0</v>
      </c>
      <c r="O21" s="10">
        <v>0</v>
      </c>
      <c r="P21" s="10">
        <v>0</v>
      </c>
      <c r="Q21" s="29">
        <v>0</v>
      </c>
      <c r="R21" s="29">
        <v>0</v>
      </c>
      <c r="S21" s="10">
        <v>0</v>
      </c>
      <c r="T21" s="10">
        <v>0</v>
      </c>
      <c r="U21" s="29">
        <v>0</v>
      </c>
      <c r="V21" s="29">
        <v>0</v>
      </c>
      <c r="W21" s="10">
        <v>0</v>
      </c>
      <c r="X21" s="10">
        <v>0</v>
      </c>
      <c r="Y21" s="29">
        <v>0</v>
      </c>
      <c r="Z21" s="29">
        <v>0</v>
      </c>
    </row>
    <row r="22" spans="2:26" ht="15">
      <c r="B22" s="12" t="s">
        <v>30</v>
      </c>
      <c r="C22" s="10">
        <v>0</v>
      </c>
      <c r="D22" s="10">
        <v>0</v>
      </c>
      <c r="E22" s="29">
        <v>0</v>
      </c>
      <c r="F22" s="29">
        <v>0</v>
      </c>
      <c r="G22" s="10">
        <v>0</v>
      </c>
      <c r="H22" s="10">
        <v>0</v>
      </c>
      <c r="I22" s="29">
        <v>0</v>
      </c>
      <c r="J22" s="29">
        <v>0</v>
      </c>
      <c r="K22" s="10">
        <v>0</v>
      </c>
      <c r="L22" s="10">
        <v>0</v>
      </c>
      <c r="M22" s="29">
        <v>0</v>
      </c>
      <c r="N22" s="29">
        <v>0</v>
      </c>
      <c r="O22" s="10">
        <v>0</v>
      </c>
      <c r="P22" s="10">
        <v>0</v>
      </c>
      <c r="Q22" s="29">
        <v>0</v>
      </c>
      <c r="R22" s="29">
        <v>0</v>
      </c>
      <c r="S22" s="10">
        <v>0</v>
      </c>
      <c r="T22" s="10">
        <v>0</v>
      </c>
      <c r="U22" s="29">
        <v>0</v>
      </c>
      <c r="V22" s="29">
        <v>0</v>
      </c>
      <c r="W22" s="10">
        <v>0</v>
      </c>
      <c r="X22" s="10">
        <v>0</v>
      </c>
      <c r="Y22" s="29">
        <v>0</v>
      </c>
      <c r="Z22" s="29">
        <v>0</v>
      </c>
    </row>
    <row r="23" spans="2:26" ht="15">
      <c r="B23" s="12" t="s">
        <v>31</v>
      </c>
      <c r="C23" s="10">
        <v>0</v>
      </c>
      <c r="D23" s="10">
        <v>0</v>
      </c>
      <c r="E23" s="29">
        <v>0</v>
      </c>
      <c r="F23" s="29">
        <v>0</v>
      </c>
      <c r="G23" s="10">
        <v>0</v>
      </c>
      <c r="H23" s="10">
        <v>0</v>
      </c>
      <c r="I23" s="29">
        <v>0</v>
      </c>
      <c r="J23" s="29">
        <v>0</v>
      </c>
      <c r="K23" s="10">
        <v>0</v>
      </c>
      <c r="L23" s="10">
        <v>0</v>
      </c>
      <c r="M23" s="29">
        <v>0</v>
      </c>
      <c r="N23" s="29">
        <v>0</v>
      </c>
      <c r="O23" s="10">
        <v>0</v>
      </c>
      <c r="P23" s="10">
        <v>0</v>
      </c>
      <c r="Q23" s="29">
        <v>0</v>
      </c>
      <c r="R23" s="29">
        <v>0</v>
      </c>
      <c r="S23" s="10">
        <v>0</v>
      </c>
      <c r="T23" s="10">
        <v>0</v>
      </c>
      <c r="U23" s="29">
        <v>0</v>
      </c>
      <c r="V23" s="29">
        <v>0</v>
      </c>
      <c r="W23" s="10">
        <v>0</v>
      </c>
      <c r="X23" s="10">
        <v>0</v>
      </c>
      <c r="Y23" s="29">
        <v>0</v>
      </c>
      <c r="Z23" s="29">
        <v>0</v>
      </c>
    </row>
    <row r="24" spans="2:26" ht="15">
      <c r="B24" s="12" t="s">
        <v>32</v>
      </c>
      <c r="C24" s="10">
        <v>0</v>
      </c>
      <c r="D24" s="10">
        <v>0</v>
      </c>
      <c r="E24" s="29">
        <v>0</v>
      </c>
      <c r="F24" s="29">
        <v>0</v>
      </c>
      <c r="G24" s="10">
        <v>0</v>
      </c>
      <c r="H24" s="10">
        <v>0</v>
      </c>
      <c r="I24" s="29">
        <v>0</v>
      </c>
      <c r="J24" s="29">
        <v>0</v>
      </c>
      <c r="K24" s="10">
        <v>0</v>
      </c>
      <c r="L24" s="10">
        <v>0</v>
      </c>
      <c r="M24" s="29">
        <v>0</v>
      </c>
      <c r="N24" s="29">
        <v>0</v>
      </c>
      <c r="O24" s="10">
        <v>0</v>
      </c>
      <c r="P24" s="10">
        <v>0</v>
      </c>
      <c r="Q24" s="29">
        <v>0</v>
      </c>
      <c r="R24" s="29">
        <v>0</v>
      </c>
      <c r="S24" s="10">
        <v>0</v>
      </c>
      <c r="T24" s="10">
        <v>0</v>
      </c>
      <c r="U24" s="29">
        <v>0</v>
      </c>
      <c r="V24" s="29">
        <v>0</v>
      </c>
      <c r="W24" s="10">
        <v>0</v>
      </c>
      <c r="X24" s="10">
        <v>0</v>
      </c>
      <c r="Y24" s="29">
        <v>0</v>
      </c>
      <c r="Z24" s="29">
        <v>0</v>
      </c>
    </row>
    <row r="25" spans="2:26" ht="15">
      <c r="B25" s="12" t="s">
        <v>33</v>
      </c>
      <c r="C25" s="10">
        <v>-1.7042918350261E-09</v>
      </c>
      <c r="D25" s="10">
        <v>-5.01547987174455E-05</v>
      </c>
      <c r="E25" s="29">
        <v>4.35164235328388E-05</v>
      </c>
      <c r="F25" s="29">
        <v>-3.03186028871427E-05</v>
      </c>
      <c r="G25" s="10">
        <v>0</v>
      </c>
      <c r="H25" s="10">
        <v>0.000389724851058975</v>
      </c>
      <c r="I25" s="29">
        <v>-4.01786726492995E-16</v>
      </c>
      <c r="J25" s="29">
        <v>-4.86073593123331E-05</v>
      </c>
      <c r="K25" s="10">
        <v>8.26695574630796E-05</v>
      </c>
      <c r="L25" s="10">
        <v>0.000224970856777928</v>
      </c>
      <c r="M25" s="29">
        <v>-1.12671742223319E-05</v>
      </c>
      <c r="N25" s="29">
        <v>0.000769803558283161</v>
      </c>
      <c r="O25" s="10">
        <v>-3.47670832478281E-05</v>
      </c>
      <c r="P25" s="10">
        <v>-0.000626711457338175</v>
      </c>
      <c r="Q25" s="29">
        <v>-2.3802984969161E-06</v>
      </c>
      <c r="R25" s="29">
        <v>0.00147094478060349</v>
      </c>
      <c r="S25" s="10">
        <v>1.26001512628646E-05</v>
      </c>
      <c r="T25" s="10">
        <v>0.000548892704549742</v>
      </c>
      <c r="U25" s="29">
        <v>-1.54707581457535E-09</v>
      </c>
      <c r="V25" s="29">
        <v>-4.5599243635198E-05</v>
      </c>
      <c r="W25" s="10">
        <v>-0.000109005714021976</v>
      </c>
      <c r="X25" s="10">
        <v>-0.000370233454060554</v>
      </c>
      <c r="Y25" s="29">
        <v>0</v>
      </c>
      <c r="Z25" s="29">
        <v>0.000195</v>
      </c>
    </row>
    <row r="26" spans="2:26" ht="15">
      <c r="B26" s="13" t="s">
        <v>34</v>
      </c>
      <c r="C26" s="14">
        <f aca="true" t="shared" si="0" ref="C26:H26">SUM(C7:C25)</f>
        <v>0.05166688756111184</v>
      </c>
      <c r="D26" s="15">
        <f t="shared" si="0"/>
        <v>0.9999999999999999</v>
      </c>
      <c r="E26" s="31">
        <f t="shared" si="0"/>
        <v>0.020247538083271177</v>
      </c>
      <c r="F26" s="32">
        <f t="shared" si="0"/>
        <v>0.9999999999999991</v>
      </c>
      <c r="G26" s="14">
        <f t="shared" si="0"/>
        <v>0.0009178166615764582</v>
      </c>
      <c r="H26" s="15">
        <f t="shared" si="0"/>
        <v>0.9999999999999998</v>
      </c>
      <c r="I26" s="31">
        <f aca="true" t="shared" si="1" ref="I26:N26">SUM(I7:I25)</f>
        <v>0.03394040676088304</v>
      </c>
      <c r="J26" s="32">
        <f t="shared" si="1"/>
        <v>1.0000000000000007</v>
      </c>
      <c r="K26" s="14">
        <f t="shared" si="1"/>
        <v>-0.032830012292180424</v>
      </c>
      <c r="L26" s="15">
        <f t="shared" si="1"/>
        <v>1</v>
      </c>
      <c r="M26" s="31">
        <f t="shared" si="1"/>
        <v>0.032459957645548466</v>
      </c>
      <c r="N26" s="32">
        <f t="shared" si="1"/>
        <v>0.9999999999999996</v>
      </c>
      <c r="O26" s="14">
        <f aca="true" t="shared" si="2" ref="O26:T26">SUM(O7:O25)</f>
        <v>0.008124703108372657</v>
      </c>
      <c r="P26" s="15">
        <f t="shared" si="2"/>
        <v>0.9999999999999998</v>
      </c>
      <c r="Q26" s="31">
        <f t="shared" si="2"/>
        <v>-0.018564433586824133</v>
      </c>
      <c r="R26" s="32">
        <f t="shared" si="2"/>
        <v>1.0000000000000002</v>
      </c>
      <c r="S26" s="14">
        <f t="shared" si="2"/>
        <v>0.027295294396514982</v>
      </c>
      <c r="T26" s="15">
        <f t="shared" si="2"/>
        <v>0.9999999999999994</v>
      </c>
      <c r="U26" s="31">
        <f aca="true" t="shared" si="3" ref="U26:Z26">SUM(U7:U25)</f>
        <v>0.0248787456232771</v>
      </c>
      <c r="V26" s="32">
        <f t="shared" si="3"/>
        <v>1</v>
      </c>
      <c r="W26" s="14">
        <f t="shared" si="3"/>
        <v>0.02297235927444332</v>
      </c>
      <c r="X26" s="15">
        <f t="shared" si="3"/>
        <v>0.9999999999999993</v>
      </c>
      <c r="Y26" s="31">
        <f t="shared" si="3"/>
        <v>0.013010999999999998</v>
      </c>
      <c r="Z26" s="32">
        <f t="shared" si="3"/>
        <v>0.9999989999999999</v>
      </c>
    </row>
    <row r="27" spans="2:26" ht="15">
      <c r="B27" s="37" t="s">
        <v>40</v>
      </c>
      <c r="C27" s="38">
        <v>302.92</v>
      </c>
      <c r="D27" s="24"/>
      <c r="E27" s="39">
        <v>124.88</v>
      </c>
      <c r="F27" s="24"/>
      <c r="G27" s="38">
        <v>5.33</v>
      </c>
      <c r="H27" s="24"/>
      <c r="I27" s="39">
        <v>211.43</v>
      </c>
      <c r="J27" s="24"/>
      <c r="K27" s="38">
        <v>-209.81</v>
      </c>
      <c r="L27" s="24"/>
      <c r="M27" s="39">
        <v>204.76</v>
      </c>
      <c r="N27" s="24"/>
      <c r="O27" s="38">
        <v>53.06</v>
      </c>
      <c r="P27" s="24"/>
      <c r="Q27" s="39">
        <v>-120.48</v>
      </c>
      <c r="R27" s="24"/>
      <c r="S27" s="38">
        <v>176.17</v>
      </c>
      <c r="T27" s="24"/>
      <c r="U27" s="39">
        <v>165.38</v>
      </c>
      <c r="V27" s="24"/>
      <c r="W27" s="38">
        <v>149.77</v>
      </c>
      <c r="X27" s="24"/>
      <c r="Y27" s="39">
        <v>96.08</v>
      </c>
      <c r="Z27" s="24"/>
    </row>
    <row r="28" spans="2:26" ht="15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2:26" ht="15">
      <c r="B29" s="9" t="s">
        <v>35</v>
      </c>
      <c r="C29" s="18">
        <v>0.0326</v>
      </c>
      <c r="D29" s="19">
        <v>0.6366</v>
      </c>
      <c r="E29" s="33">
        <v>0.0153</v>
      </c>
      <c r="F29" s="34">
        <v>0.6362</v>
      </c>
      <c r="G29" s="18">
        <v>-0.0079</v>
      </c>
      <c r="H29" s="19">
        <v>0.6274</v>
      </c>
      <c r="I29" s="33">
        <v>0.0269</v>
      </c>
      <c r="J29" s="34">
        <v>0.6339</v>
      </c>
      <c r="K29" s="18">
        <v>-0.0119</v>
      </c>
      <c r="L29" s="19">
        <v>0.6462</v>
      </c>
      <c r="M29" s="33">
        <v>0.0199</v>
      </c>
      <c r="N29" s="34">
        <v>0.6223</v>
      </c>
      <c r="O29" s="18">
        <v>0.0145</v>
      </c>
      <c r="P29" s="19">
        <v>0.6267</v>
      </c>
      <c r="Q29" s="33">
        <v>-0.013</v>
      </c>
      <c r="R29" s="34">
        <v>0.6291</v>
      </c>
      <c r="S29" s="18">
        <v>0.0199</v>
      </c>
      <c r="T29" s="19">
        <v>0.6353</v>
      </c>
      <c r="U29" s="33">
        <v>0.0135</v>
      </c>
      <c r="V29" s="34">
        <v>0.6318</v>
      </c>
      <c r="W29" s="18">
        <v>0.0172</v>
      </c>
      <c r="X29" s="19">
        <v>0.6588</v>
      </c>
      <c r="Y29" s="33">
        <v>0.00351</v>
      </c>
      <c r="Z29" s="34">
        <v>0.573627</v>
      </c>
    </row>
    <row r="30" spans="2:26" ht="15">
      <c r="B30" s="12" t="s">
        <v>36</v>
      </c>
      <c r="C30" s="10">
        <v>0.0191</v>
      </c>
      <c r="D30" s="11">
        <v>0.3634</v>
      </c>
      <c r="E30" s="29">
        <v>0.0049</v>
      </c>
      <c r="F30" s="30">
        <v>0.3638</v>
      </c>
      <c r="G30" s="10">
        <v>0.0088</v>
      </c>
      <c r="H30" s="11">
        <v>0.3726</v>
      </c>
      <c r="I30" s="29">
        <v>0.007</v>
      </c>
      <c r="J30" s="30">
        <v>0.3661</v>
      </c>
      <c r="K30" s="10">
        <v>-0.0209</v>
      </c>
      <c r="L30" s="11">
        <v>0.3538</v>
      </c>
      <c r="M30" s="29">
        <v>0.0126</v>
      </c>
      <c r="N30" s="30">
        <v>0.3777</v>
      </c>
      <c r="O30" s="10">
        <v>-0.0064</v>
      </c>
      <c r="P30" s="11">
        <v>0.3733</v>
      </c>
      <c r="Q30" s="29">
        <v>-0.0056</v>
      </c>
      <c r="R30" s="30">
        <v>0.3709</v>
      </c>
      <c r="S30" s="10">
        <v>0.0074</v>
      </c>
      <c r="T30" s="11">
        <v>0.3647</v>
      </c>
      <c r="U30" s="29">
        <v>0.0114</v>
      </c>
      <c r="V30" s="30">
        <v>0.3682</v>
      </c>
      <c r="W30" s="10">
        <v>0.0058</v>
      </c>
      <c r="X30" s="11">
        <v>0.3412</v>
      </c>
      <c r="Y30" s="29">
        <v>0.009501</v>
      </c>
      <c r="Z30" s="30">
        <v>0.426373</v>
      </c>
    </row>
    <row r="31" spans="2:26" ht="15">
      <c r="B31" s="13" t="s">
        <v>34</v>
      </c>
      <c r="C31" s="14">
        <f aca="true" t="shared" si="4" ref="C31:H31">SUM(C29:C30)</f>
        <v>0.051699999999999996</v>
      </c>
      <c r="D31" s="15">
        <f t="shared" si="4"/>
        <v>1</v>
      </c>
      <c r="E31" s="31">
        <f>SUM(E29:E30)</f>
        <v>0.0202</v>
      </c>
      <c r="F31" s="32">
        <f>SUM(F29:F30)</f>
        <v>1</v>
      </c>
      <c r="G31" s="14">
        <f t="shared" si="4"/>
        <v>0.0008999999999999998</v>
      </c>
      <c r="H31" s="15">
        <f t="shared" si="4"/>
        <v>1</v>
      </c>
      <c r="I31" s="31">
        <f>SUM(I29:I30)</f>
        <v>0.0339</v>
      </c>
      <c r="J31" s="32">
        <f>SUM(J29:J30)</f>
        <v>1</v>
      </c>
      <c r="K31" s="14">
        <f aca="true" t="shared" si="5" ref="K31:V31">SUM(K29:K30)</f>
        <v>-0.032799999999999996</v>
      </c>
      <c r="L31" s="15">
        <f t="shared" si="5"/>
        <v>1</v>
      </c>
      <c r="M31" s="31">
        <f t="shared" si="5"/>
        <v>0.0325</v>
      </c>
      <c r="N31" s="32">
        <f t="shared" si="5"/>
        <v>1</v>
      </c>
      <c r="O31" s="14">
        <f t="shared" si="5"/>
        <v>0.0081</v>
      </c>
      <c r="P31" s="15">
        <f t="shared" si="5"/>
        <v>1</v>
      </c>
      <c r="Q31" s="31">
        <f t="shared" si="5"/>
        <v>-0.0186</v>
      </c>
      <c r="R31" s="32">
        <f t="shared" si="5"/>
        <v>1</v>
      </c>
      <c r="S31" s="14">
        <f t="shared" si="5"/>
        <v>0.0273</v>
      </c>
      <c r="T31" s="15">
        <f t="shared" si="5"/>
        <v>1</v>
      </c>
      <c r="U31" s="31">
        <f t="shared" si="5"/>
        <v>0.0249</v>
      </c>
      <c r="V31" s="32">
        <f t="shared" si="5"/>
        <v>1</v>
      </c>
      <c r="W31" s="14">
        <f>SUM(W29:W30)</f>
        <v>0.023</v>
      </c>
      <c r="X31" s="15">
        <f>SUM(X29:X30)</f>
        <v>1</v>
      </c>
      <c r="Y31" s="31">
        <f>SUM(Y29:Y30)</f>
        <v>0.013011000000000002</v>
      </c>
      <c r="Z31" s="32">
        <f>SUM(Z29:Z30)</f>
        <v>1</v>
      </c>
    </row>
    <row r="32" spans="2:26" ht="15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2:26" ht="15">
      <c r="B33" s="9" t="s">
        <v>37</v>
      </c>
      <c r="C33" s="18">
        <v>0.0446</v>
      </c>
      <c r="D33" s="19">
        <v>0.9921</v>
      </c>
      <c r="E33" s="33">
        <v>0.0179</v>
      </c>
      <c r="F33" s="34">
        <v>0.9953</v>
      </c>
      <c r="G33" s="18">
        <v>0.0024</v>
      </c>
      <c r="H33" s="19">
        <v>0.9967</v>
      </c>
      <c r="I33" s="33">
        <v>0.0325</v>
      </c>
      <c r="J33" s="34">
        <v>0.9954</v>
      </c>
      <c r="K33" s="18">
        <v>-0.0316</v>
      </c>
      <c r="L33" s="19">
        <v>0.9966</v>
      </c>
      <c r="M33" s="33">
        <v>0.0302</v>
      </c>
      <c r="N33" s="34">
        <v>0.9945</v>
      </c>
      <c r="O33" s="18">
        <v>0.0025</v>
      </c>
      <c r="P33" s="19">
        <v>0.9894</v>
      </c>
      <c r="Q33" s="33">
        <v>-0.0172</v>
      </c>
      <c r="R33" s="34">
        <v>0.9955</v>
      </c>
      <c r="S33" s="18">
        <v>0.0266</v>
      </c>
      <c r="T33" s="19">
        <v>0.9949</v>
      </c>
      <c r="U33" s="33">
        <v>0.0271</v>
      </c>
      <c r="V33" s="34">
        <v>0.9972</v>
      </c>
      <c r="W33" s="18">
        <v>0.0186</v>
      </c>
      <c r="X33" s="19">
        <v>0.9969</v>
      </c>
      <c r="Y33" s="33">
        <v>0.01258</v>
      </c>
      <c r="Z33" s="34">
        <v>0.996407</v>
      </c>
    </row>
    <row r="34" spans="2:26" ht="15">
      <c r="B34" s="12" t="s">
        <v>38</v>
      </c>
      <c r="C34" s="10">
        <v>0.0071</v>
      </c>
      <c r="D34" s="11">
        <v>0.0079</v>
      </c>
      <c r="E34" s="29">
        <v>0.0023</v>
      </c>
      <c r="F34" s="30">
        <v>0.0047</v>
      </c>
      <c r="G34" s="10">
        <v>-0.0015</v>
      </c>
      <c r="H34" s="11">
        <v>0.0033</v>
      </c>
      <c r="I34" s="29">
        <v>0.0014</v>
      </c>
      <c r="J34" s="30">
        <v>0.0046</v>
      </c>
      <c r="K34" s="10">
        <v>-0.0012</v>
      </c>
      <c r="L34" s="11">
        <v>0.0034</v>
      </c>
      <c r="M34" s="29">
        <v>0.0023</v>
      </c>
      <c r="N34" s="30">
        <v>0.0055</v>
      </c>
      <c r="O34" s="10">
        <v>0.0056</v>
      </c>
      <c r="P34" s="11">
        <v>0.0106</v>
      </c>
      <c r="Q34" s="29">
        <v>-0.0014</v>
      </c>
      <c r="R34" s="30">
        <v>0.0045</v>
      </c>
      <c r="S34" s="10">
        <v>0.0007</v>
      </c>
      <c r="T34" s="11">
        <v>0.0051</v>
      </c>
      <c r="U34" s="29">
        <v>-0.0022</v>
      </c>
      <c r="V34" s="30">
        <v>0.0028</v>
      </c>
      <c r="W34" s="10">
        <v>0.0044</v>
      </c>
      <c r="X34" s="11">
        <v>0.0031</v>
      </c>
      <c r="Y34" s="29">
        <v>0.000431</v>
      </c>
      <c r="Z34" s="30">
        <v>0.003593</v>
      </c>
    </row>
    <row r="35" spans="2:26" ht="15">
      <c r="B35" s="13" t="s">
        <v>34</v>
      </c>
      <c r="C35" s="14">
        <f aca="true" t="shared" si="6" ref="C35:H35">SUM(C33:C34)</f>
        <v>0.0517</v>
      </c>
      <c r="D35" s="15">
        <f t="shared" si="6"/>
        <v>1</v>
      </c>
      <c r="E35" s="31">
        <f t="shared" si="6"/>
        <v>0.0202</v>
      </c>
      <c r="F35" s="32">
        <f t="shared" si="6"/>
        <v>1</v>
      </c>
      <c r="G35" s="14">
        <f t="shared" si="6"/>
        <v>0.0008999999999999998</v>
      </c>
      <c r="H35" s="15">
        <f t="shared" si="6"/>
        <v>1</v>
      </c>
      <c r="I35" s="31">
        <f>SUM(I33:I34)</f>
        <v>0.0339</v>
      </c>
      <c r="J35" s="32">
        <f>SUM(J33:J34)</f>
        <v>1</v>
      </c>
      <c r="K35" s="14">
        <f aca="true" t="shared" si="7" ref="K35:V35">SUM(K33:K34)</f>
        <v>-0.0328</v>
      </c>
      <c r="L35" s="15">
        <f t="shared" si="7"/>
        <v>1</v>
      </c>
      <c r="M35" s="31">
        <f t="shared" si="7"/>
        <v>0.0325</v>
      </c>
      <c r="N35" s="32">
        <f t="shared" si="7"/>
        <v>1</v>
      </c>
      <c r="O35" s="14">
        <f t="shared" si="7"/>
        <v>0.0081</v>
      </c>
      <c r="P35" s="15">
        <f t="shared" si="7"/>
        <v>1</v>
      </c>
      <c r="Q35" s="31">
        <f t="shared" si="7"/>
        <v>-0.0186</v>
      </c>
      <c r="R35" s="32">
        <f t="shared" si="7"/>
        <v>1</v>
      </c>
      <c r="S35" s="14">
        <f t="shared" si="7"/>
        <v>0.027299999999999998</v>
      </c>
      <c r="T35" s="15">
        <f t="shared" si="7"/>
        <v>1</v>
      </c>
      <c r="U35" s="31">
        <f t="shared" si="7"/>
        <v>0.0249</v>
      </c>
      <c r="V35" s="32">
        <f t="shared" si="7"/>
        <v>1</v>
      </c>
      <c r="W35" s="14">
        <f>SUM(W33:W34)</f>
        <v>0.023</v>
      </c>
      <c r="X35" s="15">
        <f>SUM(X33:X34)</f>
        <v>1</v>
      </c>
      <c r="Y35" s="31">
        <f>SUM(Y33:Y34)</f>
        <v>0.013011</v>
      </c>
      <c r="Z35" s="32">
        <f>SUM(Z33:Z34)</f>
        <v>1</v>
      </c>
    </row>
    <row r="37" spans="3:10" ht="15">
      <c r="C37" s="35"/>
      <c r="D37" s="35"/>
      <c r="E37" s="46"/>
      <c r="F37" s="46"/>
      <c r="G37" s="35"/>
      <c r="H37" s="35"/>
      <c r="I37" s="36"/>
      <c r="J37" s="36"/>
    </row>
    <row r="38" spans="2:10" ht="15.75">
      <c r="B38" s="22" t="s">
        <v>39</v>
      </c>
      <c r="C38" s="44" t="s">
        <v>48</v>
      </c>
      <c r="D38" s="45"/>
      <c r="E38" s="42" t="s">
        <v>49</v>
      </c>
      <c r="F38" s="43"/>
      <c r="G38" s="44" t="s">
        <v>50</v>
      </c>
      <c r="H38" s="45"/>
      <c r="I38" s="42" t="s">
        <v>51</v>
      </c>
      <c r="J38" s="43"/>
    </row>
    <row r="39" spans="2:10" ht="30">
      <c r="B39" s="6"/>
      <c r="C39" s="7" t="s">
        <v>2</v>
      </c>
      <c r="D39" s="8" t="s">
        <v>3</v>
      </c>
      <c r="E39" s="27" t="s">
        <v>2</v>
      </c>
      <c r="F39" s="28" t="s">
        <v>3</v>
      </c>
      <c r="G39" s="7" t="s">
        <v>2</v>
      </c>
      <c r="H39" s="8" t="s">
        <v>3</v>
      </c>
      <c r="I39" s="27" t="s">
        <v>2</v>
      </c>
      <c r="J39" s="28" t="s">
        <v>3</v>
      </c>
    </row>
    <row r="40" spans="2:10" ht="15">
      <c r="B40" s="9" t="s">
        <v>5</v>
      </c>
      <c r="C40" s="10">
        <v>0.000317984783110292</v>
      </c>
      <c r="D40" s="10">
        <v>0.0452556784625332</v>
      </c>
      <c r="E40" s="29">
        <v>0.000684042396453144</v>
      </c>
      <c r="F40" s="29">
        <v>0.018089</v>
      </c>
      <c r="G40" s="10">
        <v>0.000236783516417427</v>
      </c>
      <c r="H40" s="10">
        <v>0.031293</v>
      </c>
      <c r="I40" s="29">
        <v>-4.42600007476424E-05</v>
      </c>
      <c r="J40" s="29">
        <v>0.062625</v>
      </c>
    </row>
    <row r="41" spans="2:10" ht="15">
      <c r="B41" s="12" t="s">
        <v>7</v>
      </c>
      <c r="C41" s="10">
        <v>0</v>
      </c>
      <c r="D41" s="10">
        <v>0</v>
      </c>
      <c r="E41" s="29">
        <v>0</v>
      </c>
      <c r="F41" s="29">
        <v>0</v>
      </c>
      <c r="G41" s="10">
        <v>0</v>
      </c>
      <c r="H41" s="10">
        <v>0</v>
      </c>
      <c r="I41" s="29">
        <v>0</v>
      </c>
      <c r="J41" s="29">
        <v>0</v>
      </c>
    </row>
    <row r="42" spans="2:10" ht="15">
      <c r="B42" s="12" t="s">
        <v>9</v>
      </c>
      <c r="C42" s="10">
        <v>0</v>
      </c>
      <c r="D42" s="10">
        <v>0</v>
      </c>
      <c r="E42" s="29">
        <v>0</v>
      </c>
      <c r="F42" s="29">
        <v>0</v>
      </c>
      <c r="G42" s="10">
        <v>0</v>
      </c>
      <c r="H42" s="10">
        <v>0</v>
      </c>
      <c r="I42" s="29">
        <v>0</v>
      </c>
      <c r="J42" s="29">
        <v>0</v>
      </c>
    </row>
    <row r="43" spans="2:10" ht="15">
      <c r="B43" s="12" t="s">
        <v>11</v>
      </c>
      <c r="C43" s="10">
        <v>0</v>
      </c>
      <c r="D43" s="10">
        <v>0</v>
      </c>
      <c r="E43" s="29">
        <v>0</v>
      </c>
      <c r="F43" s="29">
        <v>0</v>
      </c>
      <c r="G43" s="10">
        <v>0</v>
      </c>
      <c r="H43" s="10">
        <v>0</v>
      </c>
      <c r="I43" s="29">
        <v>0</v>
      </c>
      <c r="J43" s="29">
        <v>0</v>
      </c>
    </row>
    <row r="44" spans="2:10" ht="15">
      <c r="B44" s="12" t="s">
        <v>13</v>
      </c>
      <c r="C44" s="10">
        <v>0.00272245601679288</v>
      </c>
      <c r="D44" s="10">
        <v>0.0700637748701533</v>
      </c>
      <c r="E44" s="29">
        <v>0.00403950371565598</v>
      </c>
      <c r="F44" s="29">
        <v>0.068947</v>
      </c>
      <c r="G44" s="10">
        <v>0.00491296077591108</v>
      </c>
      <c r="H44" s="10">
        <v>0.059381</v>
      </c>
      <c r="I44" s="29">
        <v>0.00634148073083685</v>
      </c>
      <c r="J44" s="29">
        <v>0.036126</v>
      </c>
    </row>
    <row r="45" spans="2:10" ht="15">
      <c r="B45" s="12" t="s">
        <v>15</v>
      </c>
      <c r="C45" s="10">
        <v>0.000233014859284397</v>
      </c>
      <c r="D45" s="10">
        <v>0.00413776487756309</v>
      </c>
      <c r="E45" s="29">
        <v>0.000355047793198837</v>
      </c>
      <c r="F45" s="29">
        <v>0.00401</v>
      </c>
      <c r="G45" s="10">
        <v>0.000474094323449359</v>
      </c>
      <c r="H45" s="10">
        <v>0.004061</v>
      </c>
      <c r="I45" s="29">
        <v>0.000522117449146542</v>
      </c>
      <c r="J45" s="29">
        <v>0.003359</v>
      </c>
    </row>
    <row r="46" spans="2:10" ht="15">
      <c r="B46" s="12" t="s">
        <v>17</v>
      </c>
      <c r="C46" s="10">
        <v>0.0160364398525288</v>
      </c>
      <c r="D46" s="10">
        <v>0.382727043824608</v>
      </c>
      <c r="E46" s="29">
        <v>0.0356645915434406</v>
      </c>
      <c r="F46" s="29">
        <v>0.398195</v>
      </c>
      <c r="G46" s="10">
        <v>0.0508560799144475</v>
      </c>
      <c r="H46" s="10">
        <v>0.403775</v>
      </c>
      <c r="I46" s="29">
        <v>0.0713891742669717</v>
      </c>
      <c r="J46" s="29">
        <v>0.358976</v>
      </c>
    </row>
    <row r="47" spans="2:10" ht="15">
      <c r="B47" s="12" t="s">
        <v>19</v>
      </c>
      <c r="C47" s="10">
        <v>0.0449387091861266</v>
      </c>
      <c r="D47" s="10">
        <v>0.498173639168153</v>
      </c>
      <c r="E47" s="29">
        <v>0.0547852697559974</v>
      </c>
      <c r="F47" s="29">
        <v>0.508468</v>
      </c>
      <c r="G47" s="10">
        <v>0.0512295267689376</v>
      </c>
      <c r="H47" s="10">
        <v>0.499843</v>
      </c>
      <c r="I47" s="29">
        <v>0.0913587612803746</v>
      </c>
      <c r="J47" s="29">
        <v>0.538438</v>
      </c>
    </row>
    <row r="48" spans="2:10" ht="15">
      <c r="B48" s="12" t="s">
        <v>21</v>
      </c>
      <c r="C48" s="10">
        <v>0.00139046638399987</v>
      </c>
      <c r="D48" s="10">
        <v>0</v>
      </c>
      <c r="E48" s="29">
        <v>0.00139046638399987</v>
      </c>
      <c r="F48" s="29">
        <v>0</v>
      </c>
      <c r="G48" s="10">
        <v>0.00139046638399987</v>
      </c>
      <c r="H48" s="10">
        <v>0</v>
      </c>
      <c r="I48" s="29">
        <v>0.00139046638399987</v>
      </c>
      <c r="J48" s="29">
        <v>0</v>
      </c>
    </row>
    <row r="49" spans="2:10" ht="15">
      <c r="B49" s="12" t="s">
        <v>23</v>
      </c>
      <c r="C49" s="10">
        <v>0</v>
      </c>
      <c r="D49" s="10">
        <v>0</v>
      </c>
      <c r="E49" s="29">
        <v>0</v>
      </c>
      <c r="F49" s="29">
        <v>0</v>
      </c>
      <c r="G49" s="10">
        <v>0</v>
      </c>
      <c r="H49" s="10">
        <v>0</v>
      </c>
      <c r="I49" s="29">
        <v>0</v>
      </c>
      <c r="J49" s="29">
        <v>0</v>
      </c>
    </row>
    <row r="50" spans="2:10" ht="15">
      <c r="B50" s="12" t="s">
        <v>25</v>
      </c>
      <c r="C50" s="10">
        <v>0</v>
      </c>
      <c r="D50" s="10">
        <v>0</v>
      </c>
      <c r="E50" s="29">
        <v>0</v>
      </c>
      <c r="F50" s="29">
        <v>0</v>
      </c>
      <c r="G50" s="10">
        <v>0</v>
      </c>
      <c r="H50" s="10">
        <v>0</v>
      </c>
      <c r="I50" s="29">
        <v>0</v>
      </c>
      <c r="J50" s="29">
        <v>0</v>
      </c>
    </row>
    <row r="51" spans="2:10" ht="15">
      <c r="B51" s="12" t="s">
        <v>26</v>
      </c>
      <c r="C51" s="10">
        <v>0.00766261511091315</v>
      </c>
      <c r="D51" s="10">
        <v>-0.000747626054069804</v>
      </c>
      <c r="E51" s="29">
        <v>0.0100370671973669</v>
      </c>
      <c r="F51" s="29">
        <v>0.00152</v>
      </c>
      <c r="G51" s="10">
        <v>0.0149368120452622</v>
      </c>
      <c r="H51" s="10">
        <v>0.001097</v>
      </c>
      <c r="I51" s="29">
        <v>0.0176082559077533</v>
      </c>
      <c r="J51" s="29">
        <v>0.00028</v>
      </c>
    </row>
    <row r="52" spans="2:10" ht="15">
      <c r="B52" s="12" t="s">
        <v>27</v>
      </c>
      <c r="C52" s="10">
        <v>0</v>
      </c>
      <c r="D52" s="10">
        <v>0</v>
      </c>
      <c r="E52" s="29">
        <v>0</v>
      </c>
      <c r="F52" s="29">
        <v>0</v>
      </c>
      <c r="G52" s="10">
        <v>0</v>
      </c>
      <c r="H52" s="10">
        <v>0</v>
      </c>
      <c r="I52" s="29">
        <v>0</v>
      </c>
      <c r="J52" s="29">
        <v>0</v>
      </c>
    </row>
    <row r="53" spans="2:10" ht="15">
      <c r="B53" s="12" t="s">
        <v>28</v>
      </c>
      <c r="C53" s="10">
        <v>0</v>
      </c>
      <c r="D53" s="10">
        <v>0</v>
      </c>
      <c r="E53" s="29">
        <v>0</v>
      </c>
      <c r="F53" s="29">
        <v>0</v>
      </c>
      <c r="G53" s="10">
        <v>0</v>
      </c>
      <c r="H53" s="10">
        <v>0</v>
      </c>
      <c r="I53" s="29">
        <v>0</v>
      </c>
      <c r="J53" s="29">
        <v>0</v>
      </c>
    </row>
    <row r="54" spans="2:10" ht="15">
      <c r="B54" s="12" t="s">
        <v>29</v>
      </c>
      <c r="C54" s="10">
        <v>0</v>
      </c>
      <c r="D54" s="10">
        <v>0</v>
      </c>
      <c r="E54" s="29">
        <v>0</v>
      </c>
      <c r="F54" s="29">
        <v>0</v>
      </c>
      <c r="G54" s="10">
        <v>0</v>
      </c>
      <c r="H54" s="10">
        <v>0</v>
      </c>
      <c r="I54" s="29">
        <v>0</v>
      </c>
      <c r="J54" s="29">
        <v>0</v>
      </c>
    </row>
    <row r="55" spans="2:10" ht="15">
      <c r="B55" s="12" t="s">
        <v>30</v>
      </c>
      <c r="C55" s="10">
        <v>0</v>
      </c>
      <c r="D55" s="10">
        <v>0</v>
      </c>
      <c r="E55" s="29">
        <v>0</v>
      </c>
      <c r="F55" s="29">
        <v>0</v>
      </c>
      <c r="G55" s="10">
        <v>0</v>
      </c>
      <c r="H55" s="10">
        <v>0</v>
      </c>
      <c r="I55" s="29">
        <v>0</v>
      </c>
      <c r="J55" s="29">
        <v>0</v>
      </c>
    </row>
    <row r="56" spans="2:10" ht="15">
      <c r="B56" s="12" t="s">
        <v>31</v>
      </c>
      <c r="C56" s="10">
        <v>0</v>
      </c>
      <c r="D56" s="10">
        <v>0</v>
      </c>
      <c r="E56" s="29">
        <v>0</v>
      </c>
      <c r="F56" s="29">
        <v>0</v>
      </c>
      <c r="G56" s="10">
        <v>0</v>
      </c>
      <c r="H56" s="10">
        <v>0</v>
      </c>
      <c r="I56" s="29">
        <v>0</v>
      </c>
      <c r="J56" s="29">
        <v>0</v>
      </c>
    </row>
    <row r="57" spans="2:10" ht="15">
      <c r="B57" s="12" t="s">
        <v>32</v>
      </c>
      <c r="C57" s="10">
        <v>0</v>
      </c>
      <c r="D57" s="10">
        <v>0</v>
      </c>
      <c r="E57" s="29">
        <v>0</v>
      </c>
      <c r="F57" s="29">
        <v>0</v>
      </c>
      <c r="G57" s="10">
        <v>0</v>
      </c>
      <c r="H57" s="10">
        <v>0</v>
      </c>
      <c r="I57" s="29">
        <v>0</v>
      </c>
      <c r="J57" s="29">
        <v>0</v>
      </c>
    </row>
    <row r="58" spans="2:10" ht="15">
      <c r="B58" s="12" t="s">
        <v>33</v>
      </c>
      <c r="C58" s="10">
        <v>-2.40029920001161E-05</v>
      </c>
      <c r="D58" s="10">
        <v>0.000389724851058975</v>
      </c>
      <c r="E58" s="29">
        <v>4.79943668063587E-05</v>
      </c>
      <c r="F58" s="29">
        <v>0.00077</v>
      </c>
      <c r="G58" s="10">
        <v>2.39928039229564E-05</v>
      </c>
      <c r="H58" s="10">
        <v>0.000549</v>
      </c>
      <c r="I58" s="29">
        <v>-8.50098112926689E-05</v>
      </c>
      <c r="J58" s="29">
        <v>0.000195</v>
      </c>
    </row>
    <row r="59" spans="2:10" ht="15">
      <c r="B59" s="13" t="s">
        <v>47</v>
      </c>
      <c r="C59" s="41">
        <v>0.0738720974352503</v>
      </c>
      <c r="D59" s="15">
        <f aca="true" t="shared" si="8" ref="D59:H59">SUM(D40:D58)</f>
        <v>0.9999999999999998</v>
      </c>
      <c r="E59" s="32">
        <v>0.108725273393813</v>
      </c>
      <c r="F59" s="32">
        <f t="shared" si="8"/>
        <v>0.9999990000000001</v>
      </c>
      <c r="G59" s="41">
        <v>0.126926238335723</v>
      </c>
      <c r="H59" s="15">
        <f t="shared" si="8"/>
        <v>0.9999990000000001</v>
      </c>
      <c r="I59" s="32">
        <v>0.19686727654276</v>
      </c>
      <c r="J59" s="32">
        <f>SUM(J40:J58)</f>
        <v>0.9999989999999999</v>
      </c>
    </row>
    <row r="60" spans="2:10" ht="15">
      <c r="B60" s="37" t="s">
        <v>40</v>
      </c>
      <c r="C60" s="38">
        <f>C27+E27+G27</f>
        <v>433.13</v>
      </c>
      <c r="D60" s="24"/>
      <c r="E60" s="39">
        <f>C27+E27+G27+I27+K27+M27</f>
        <v>639.51</v>
      </c>
      <c r="F60" s="24"/>
      <c r="G60" s="38">
        <f>C27+E27+G27+I27+K27+M27+O27+Q27+S27</f>
        <v>748.2599999999999</v>
      </c>
      <c r="H60" s="24"/>
      <c r="I60" s="39">
        <f>C27+E27+G27+I27+K27+M27+O27+Q27+S27+U27+W27+Y27</f>
        <v>1159.4899999999998</v>
      </c>
      <c r="J60" s="24"/>
    </row>
    <row r="61" spans="2:10" ht="15">
      <c r="B61" s="16"/>
      <c r="C61" s="17"/>
      <c r="D61" s="17"/>
      <c r="E61" s="17"/>
      <c r="F61" s="17"/>
      <c r="G61" s="17"/>
      <c r="H61" s="17"/>
      <c r="I61" s="17"/>
      <c r="J61" s="17"/>
    </row>
    <row r="62" spans="2:10" ht="15">
      <c r="B62" s="9" t="s">
        <v>35</v>
      </c>
      <c r="C62" s="19">
        <v>0.0400902010929196</v>
      </c>
      <c r="D62" s="19">
        <v>0.6274</v>
      </c>
      <c r="E62" s="29">
        <v>0.0764046459076082</v>
      </c>
      <c r="F62" s="29">
        <v>0.622267</v>
      </c>
      <c r="G62" s="19">
        <v>0.0994584459436705</v>
      </c>
      <c r="H62" s="19">
        <v>0.635267</v>
      </c>
      <c r="I62" s="29">
        <v>0.137425287821457</v>
      </c>
      <c r="J62" s="29">
        <v>0.573627</v>
      </c>
    </row>
    <row r="63" spans="2:10" ht="15">
      <c r="B63" s="12" t="s">
        <v>36</v>
      </c>
      <c r="C63" s="19">
        <v>0.0330938296804741</v>
      </c>
      <c r="D63" s="11">
        <v>0.3726</v>
      </c>
      <c r="E63" s="29">
        <v>0.0313417442078288</v>
      </c>
      <c r="F63" s="29">
        <v>0.377733</v>
      </c>
      <c r="G63" s="19">
        <v>0.0264188374787948</v>
      </c>
      <c r="H63" s="11">
        <v>0.364733</v>
      </c>
      <c r="I63" s="29">
        <v>0.0540278462521715</v>
      </c>
      <c r="J63" s="29">
        <v>0.426373</v>
      </c>
    </row>
    <row r="64" spans="2:10" ht="15">
      <c r="B64" s="13" t="s">
        <v>47</v>
      </c>
      <c r="C64" s="41">
        <v>0.0738720974352503</v>
      </c>
      <c r="D64" s="15">
        <f aca="true" t="shared" si="9" ref="D64:H64">SUM(D62:D63)</f>
        <v>1</v>
      </c>
      <c r="E64" s="32">
        <v>0.108725273393813</v>
      </c>
      <c r="F64" s="32">
        <f>SUM(F62:F63)</f>
        <v>1</v>
      </c>
      <c r="G64" s="41">
        <v>0.126926238335723</v>
      </c>
      <c r="H64" s="15">
        <f t="shared" si="9"/>
        <v>1</v>
      </c>
      <c r="I64" s="32">
        <v>0.19686727654276</v>
      </c>
      <c r="J64" s="32">
        <f>SUM(J62:J63)</f>
        <v>1</v>
      </c>
    </row>
    <row r="65" spans="2:10" ht="15">
      <c r="B65" s="16"/>
      <c r="C65" s="17"/>
      <c r="D65" s="17"/>
      <c r="E65" s="17"/>
      <c r="F65" s="17"/>
      <c r="G65" s="17"/>
      <c r="H65" s="17"/>
      <c r="I65" s="17"/>
      <c r="J65" s="17"/>
    </row>
    <row r="66" spans="2:10" ht="15">
      <c r="B66" s="9" t="s">
        <v>37</v>
      </c>
      <c r="C66" s="19">
        <v>0.0658451392915238</v>
      </c>
      <c r="D66" s="19">
        <v>0.9967</v>
      </c>
      <c r="E66" s="29">
        <v>0.0978045183207115</v>
      </c>
      <c r="F66" s="29">
        <v>0.994545</v>
      </c>
      <c r="G66" s="19">
        <v>0.110397695574577</v>
      </c>
      <c r="H66" s="19">
        <v>0.994894</v>
      </c>
      <c r="I66" s="29">
        <v>0.176319343590107</v>
      </c>
      <c r="J66" s="29">
        <v>0.996407</v>
      </c>
    </row>
    <row r="67" spans="2:10" ht="15">
      <c r="B67" s="12" t="s">
        <v>38</v>
      </c>
      <c r="C67" s="19">
        <v>0.0078709656204583</v>
      </c>
      <c r="D67" s="11">
        <v>0.0033</v>
      </c>
      <c r="E67" s="29">
        <v>0.0104418818509082</v>
      </c>
      <c r="F67" s="29">
        <v>0.005455</v>
      </c>
      <c r="G67" s="19">
        <v>0.0154388807249934</v>
      </c>
      <c r="H67" s="11">
        <v>0.005106</v>
      </c>
      <c r="I67" s="29">
        <v>0.0180499604481856</v>
      </c>
      <c r="J67" s="29">
        <v>0.003593</v>
      </c>
    </row>
    <row r="68" spans="2:10" ht="15">
      <c r="B68" s="13" t="s">
        <v>47</v>
      </c>
      <c r="C68" s="41">
        <v>0.0738720974352503</v>
      </c>
      <c r="D68" s="15">
        <f aca="true" t="shared" si="10" ref="D68:H68">SUM(D66:D67)</f>
        <v>1</v>
      </c>
      <c r="E68" s="32">
        <v>0.108725273393813</v>
      </c>
      <c r="F68" s="32">
        <f t="shared" si="10"/>
        <v>1</v>
      </c>
      <c r="G68" s="41">
        <v>0.126926238335723</v>
      </c>
      <c r="H68" s="15">
        <f t="shared" si="10"/>
        <v>1</v>
      </c>
      <c r="I68" s="32">
        <v>0.19686727654276</v>
      </c>
      <c r="J68" s="32">
        <f>SUM(J66:J67)</f>
        <v>1</v>
      </c>
    </row>
    <row r="70" ht="15">
      <c r="B70" s="1" t="s">
        <v>43</v>
      </c>
    </row>
    <row r="71" ht="15">
      <c r="B71" s="1" t="s">
        <v>44</v>
      </c>
    </row>
    <row r="74" ht="15">
      <c r="B74"/>
    </row>
  </sheetData>
  <mergeCells count="5">
    <mergeCell ref="I38:J38"/>
    <mergeCell ref="E38:F38"/>
    <mergeCell ref="G38:H38"/>
    <mergeCell ref="E37:F37"/>
    <mergeCell ref="C38:D38"/>
  </mergeCells>
  <printOptions/>
  <pageMargins left="0" right="0" top="0" bottom="0.5511811023622047" header="0" footer="0.31496062992125984"/>
  <pageSetup fitToHeight="1" fitToWidth="1" horizontalDpi="600" verticalDpi="600" orientation="portrait" paperSize="9" scale="74" r:id="rId1"/>
  <headerFooter>
    <oddFooter>&amp;L&amp;Z&amp;F&amp;A</oddFooter>
  </headerFooter>
  <ignoredErrors>
    <ignoredError sqref="F6 H6 J6 L6 N6 P6 R6 T6 V6 X6" 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purl.org/dc/terms/"/>
    <ds:schemaRef ds:uri="a46656d4-8850-49b3-aebd-68bd05f7f43d"/>
    <ds:schemaRef ds:uri="http://schemas.microsoft.com/sharepoint/v3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subject/>
  <dc:creator>Joe Sternberg</dc:creator>
  <cp:keywords/>
  <dc:description/>
  <cp:lastModifiedBy>Zecharia Yaakov</cp:lastModifiedBy>
  <cp:lastPrinted>2016-08-07T13:00:52Z</cp:lastPrinted>
  <dcterms:created xsi:type="dcterms:W3CDTF">2016-08-07T08:05:35Z</dcterms:created>
  <dcterms:modified xsi:type="dcterms:W3CDTF">2020-01-12T12:32:13Z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