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0\רשימות ניע\רבעון 1\לפרסום\"/>
    </mc:Choice>
  </mc:AlternateContent>
  <bookViews>
    <workbookView xWindow="120" yWindow="120" windowWidth="17040" windowHeight="10560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W226" i="5" l="1"/>
  <c r="C43" i="1" l="1"/>
  <c r="C37" i="1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1" i="1"/>
  <c r="P13" i="15"/>
  <c r="P12" i="15" s="1"/>
  <c r="P11" i="15" s="1"/>
  <c r="N13" i="15"/>
  <c r="N12" i="15" s="1"/>
  <c r="N11" i="15" s="1"/>
  <c r="C23" i="1" l="1"/>
  <c r="C12" i="1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I12" i="26"/>
  <c r="I11" i="26" s="1"/>
  <c r="I10" i="26" s="1"/>
  <c r="C14" i="27"/>
  <c r="C13" i="27" s="1"/>
  <c r="C12" i="27"/>
  <c r="C11" i="27" s="1"/>
  <c r="C10" i="27" s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I24" i="2"/>
  <c r="J22" i="2"/>
  <c r="J12" i="2"/>
  <c r="C42" i="1" l="1"/>
  <c r="D35" i="1" s="1"/>
  <c r="D42" i="1" l="1"/>
  <c r="D29" i="1"/>
  <c r="L21" i="2"/>
  <c r="K21" i="26"/>
  <c r="L25" i="2"/>
  <c r="K10" i="26"/>
  <c r="K20" i="26"/>
  <c r="K11" i="26"/>
  <c r="L23" i="2"/>
  <c r="K15" i="26"/>
  <c r="D21" i="1"/>
  <c r="K19" i="26"/>
  <c r="L17" i="2"/>
  <c r="L26" i="2"/>
  <c r="K14" i="26"/>
  <c r="D41" i="1"/>
  <c r="D33" i="1"/>
  <c r="K23" i="26"/>
  <c r="L13" i="2"/>
  <c r="L16" i="2"/>
  <c r="K17" i="26"/>
  <c r="K18" i="26"/>
  <c r="D11" i="1"/>
  <c r="D14" i="1"/>
  <c r="D17" i="1"/>
  <c r="D16" i="1"/>
  <c r="L29" i="2"/>
  <c r="L24" i="2"/>
  <c r="K25" i="26"/>
  <c r="D15" i="1"/>
  <c r="D31" i="1"/>
  <c r="D18" i="1"/>
  <c r="D12" i="1"/>
  <c r="L22" i="2"/>
  <c r="D20" i="1"/>
  <c r="K13" i="26"/>
  <c r="K16" i="26"/>
  <c r="D24" i="1"/>
  <c r="D19" i="1"/>
  <c r="D27" i="1"/>
  <c r="D22" i="1"/>
  <c r="D23" i="1"/>
  <c r="K22" i="26"/>
  <c r="L12" i="2"/>
  <c r="D13" i="1"/>
  <c r="K24" i="26"/>
  <c r="D28" i="1"/>
  <c r="L11" i="2"/>
  <c r="D36" i="1"/>
  <c r="D26" i="1"/>
  <c r="D34" i="1"/>
  <c r="L20" i="2"/>
  <c r="D25" i="1"/>
  <c r="L28" i="2"/>
  <c r="L14" i="2"/>
  <c r="D32" i="1"/>
  <c r="L10" i="2"/>
  <c r="L19" i="2"/>
  <c r="D39" i="1"/>
  <c r="D30" i="1"/>
  <c r="D37" i="1"/>
  <c r="L15" i="2"/>
  <c r="K12" i="26"/>
  <c r="L30" i="2"/>
  <c r="L18" i="2"/>
  <c r="L27" i="2"/>
  <c r="D40" i="1"/>
</calcChain>
</file>

<file path=xl/sharedStrings.xml><?xml version="1.0" encoding="utf-8"?>
<sst xmlns="http://schemas.openxmlformats.org/spreadsheetml/2006/main" count="4679" uniqueCount="1297">
  <si>
    <t>תאריך הדיווח:</t>
  </si>
  <si>
    <t>31/03/2020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</si>
  <si>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</si>
  <si>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</si>
  <si>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</si>
  <si>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</si>
  <si>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</si>
  <si>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</si>
  <si>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</si>
  <si>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</si>
  <si>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</si>
  <si>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</si>
  <si>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</si>
  <si>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</si>
  <si>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</si>
  <si>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</si>
  <si>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</si>
  <si>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</si>
  <si>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</si>
  <si>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</si>
  <si>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</si>
  <si>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</si>
  <si>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</si>
  <si>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</si>
  <si>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</si>
  <si>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</si>
  <si>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</si>
  <si>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</si>
  <si>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</si>
  <si>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</si>
  <si>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</si>
  <si>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</si>
  <si>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</si>
  <si>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</si>
  <si>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</si>
  <si>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</si>
  <si>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</si>
  <si>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</si>
  <si>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</si>
  <si>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</si>
  <si>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</si>
  <si>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</si>
  <si>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</si>
  <si>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</si>
  <si>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</si>
  <si>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</si>
  <si>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</si>
  <si>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</si>
  <si>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</si>
  <si>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</si>
  <si>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</si>
  <si>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</si>
  <si>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</si>
  <si>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</si>
  <si>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</si>
  <si>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</si>
  <si>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</si>
  <si>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</si>
  <si>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</si>
  <si>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</si>
  <si>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</si>
  <si>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</si>
  <si>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</si>
  <si>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</si>
  <si>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</si>
  <si>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</si>
  <si>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</si>
  <si>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</si>
  <si>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</si>
  <si>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</si>
  <si>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</si>
  <si>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</si>
  <si>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</si>
  <si>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</si>
  <si>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</si>
  <si>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</si>
  <si>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</si>
  <si>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</si>
  <si>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</si>
  <si>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</si>
  <si>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</si>
  <si>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</si>
  <si>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</si>
  <si>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</si>
  <si>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</si>
  <si>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</si>
  <si>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</si>
  <si>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</si>
  <si>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</si>
  <si>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</si>
  <si>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</si>
  <si>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</si>
  <si>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</si>
  <si>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</si>
  <si>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</si>
  <si>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AA+.il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</si>
  <si>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</si>
  <si>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</si>
  <si>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</si>
  <si>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</si>
  <si>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</si>
  <si>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</si>
  <si>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</si>
  <si>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</si>
  <si>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</si>
  <si>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</si>
  <si>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</si>
  <si>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</si>
  <si>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</si>
  <si>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</si>
  <si>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</si>
  <si>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</si>
  <si>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</si>
  <si>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</si>
  <si>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</si>
  <si>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</si>
  <si>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</si>
  <si>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</si>
  <si>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</si>
  <si>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</si>
  <si>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</si>
  <si>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</si>
  <si>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</si>
  <si>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</si>
  <si>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 צמוד 0527</t>
  </si>
  <si>
    <t>ממשל צמוד 0545</t>
  </si>
  <si>
    <t>ממשל צמוד 0841</t>
  </si>
  <si>
    <t>ממשלתי צמוד 0536</t>
  </si>
  <si>
    <t>ממשלתי צמוד 0922</t>
  </si>
  <si>
    <t>ממשלתי צמוד 0923</t>
  </si>
  <si>
    <t>ממשלתי צמוד 1020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</si>
  <si>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</si>
  <si>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</si>
  <si>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</si>
  <si>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</si>
  <si>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</si>
  <si>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</si>
  <si>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שקלית 0330</t>
  </si>
  <si>
    <t>ממשל שקלית 0722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</si>
  <si>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</si>
  <si>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</si>
  <si>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</si>
  <si>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</si>
  <si>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</si>
  <si>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</si>
  <si>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</si>
  <si>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0825</t>
  </si>
  <si>
    <t>ממשלתי שקלי 1026</t>
  </si>
  <si>
    <t>גילון</t>
  </si>
  <si>
    <t>ממשלתי משתנה 1121</t>
  </si>
  <si>
    <t>ממשלתי ריבית משתנה 0</t>
  </si>
  <si>
    <t>סה"כ צמודות לדולר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</si>
  <si>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</si>
  <si>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</si>
  <si>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</si>
  <si>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</si>
  <si>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</si>
  <si>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</si>
  <si>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</si>
  <si>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</si>
  <si>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</si>
  <si>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</si>
  <si>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</si>
  <si>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</si>
  <si>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</si>
  <si>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</si>
  <si>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</si>
  <si>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</si>
  <si>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</si>
  <si>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</si>
  <si>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דקסיה הנפקות אג7</t>
  </si>
  <si>
    <t>בנקים</t>
  </si>
  <si>
    <t>ilAAA</t>
  </si>
  <si>
    <t>S&amp;P מעלות</t>
  </si>
  <si>
    <t>דקסיה ישראל אג2</t>
  </si>
  <si>
    <t>לאומי   אגח 179</t>
  </si>
  <si>
    <t>לאומי אג177</t>
  </si>
  <si>
    <t>מז טפ הנפק   43</t>
  </si>
  <si>
    <t>מז טפ הנפק   45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</si>
  <si>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</si>
  <si>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</si>
  <si>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</si>
  <si>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</si>
  <si>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</si>
  <si>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</si>
  <si>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</si>
  <si>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</si>
  <si>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</si>
  <si>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בינלאומי הנפקות הת20</t>
  </si>
  <si>
    <t>ilAA+</t>
  </si>
  <si>
    <t>לאומי התח נד14</t>
  </si>
  <si>
    <t>נמלי ישראל אג1</t>
  </si>
  <si>
    <t>נדל"ן מניב בישראל</t>
  </si>
  <si>
    <t>Aa1.il</t>
  </si>
  <si>
    <t>מידרוג</t>
  </si>
  <si>
    <t>עזראלי אג"ח ה'</t>
  </si>
  <si>
    <t>עזריאלי ד'1.34% 18/3</t>
  </si>
  <si>
    <t>פועלים הנפ הת10</t>
  </si>
  <si>
    <t>פועלים הנפ הת14</t>
  </si>
  <si>
    <t>אמות אג2</t>
  </si>
  <si>
    <t>ilAA</t>
  </si>
  <si>
    <t>אמות אג3</t>
  </si>
  <si>
    <t>ביג      אגח יד</t>
  </si>
  <si>
    <t>גב ים אג6</t>
  </si>
  <si>
    <t>חשמל אג29</t>
  </si>
  <si>
    <t>אנרגיה</t>
  </si>
  <si>
    <t>Aa2.il</t>
  </si>
  <si>
    <t>ריט1 אג3</t>
  </si>
  <si>
    <t>ריט1 אג5</t>
  </si>
  <si>
    <t>שופרסל אג4</t>
  </si>
  <si>
    <t>מסחר</t>
  </si>
  <si>
    <t>שופרסל אג6</t>
  </si>
  <si>
    <t>אגוד הנפק אגחיג</t>
  </si>
  <si>
    <t>Aa3.il</t>
  </si>
  <si>
    <t>אגוד הנפקות אג9</t>
  </si>
  <si>
    <t>אדמה אג2</t>
  </si>
  <si>
    <t>כימיה, גומי ופלסטיק</t>
  </si>
  <si>
    <t>ilAA-</t>
  </si>
  <si>
    <t>איגוד הנפקות אג"ח י' 2022 %0.28</t>
  </si>
  <si>
    <t>אלוני חץ אג8</t>
  </si>
  <si>
    <t>בזק אג10</t>
  </si>
  <si>
    <t>תקשורת ומדיה</t>
  </si>
  <si>
    <t>בזק אג6</t>
  </si>
  <si>
    <t>ביג      אגח טו</t>
  </si>
  <si>
    <t>ביג אג5</t>
  </si>
  <si>
    <t>ביג אג9</t>
  </si>
  <si>
    <t>ביג מרכז קניות</t>
  </si>
  <si>
    <t>בראק אן.וי אג2</t>
  </si>
  <si>
    <t>נדל"ן מניב בחו"ל</t>
  </si>
  <si>
    <t>בראק אןוי אג3</t>
  </si>
  <si>
    <t>גזית גלוב אג"ח יד</t>
  </si>
  <si>
    <t>גזית גלוב אג10 פידיון</t>
  </si>
  <si>
    <t>AA-.il</t>
  </si>
  <si>
    <t>גזית גלוב אג11</t>
  </si>
  <si>
    <t>גזית גלוב אג13</t>
  </si>
  <si>
    <t>גזית גלוב אג4</t>
  </si>
  <si>
    <t>גלוב.ק12</t>
  </si>
  <si>
    <t>ירושליםהנ אגחטו</t>
  </si>
  <si>
    <t>כללביט אג9</t>
  </si>
  <si>
    <t>ביטוח</t>
  </si>
  <si>
    <t>מבני תעשיה אג17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</si>
  <si>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</si>
  <si>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</si>
  <si>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</si>
  <si>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</si>
  <si>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</si>
  <si>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אג1</t>
  </si>
  <si>
    <t>סלע נדלן אג2</t>
  </si>
  <si>
    <t>פז חברת נפט</t>
  </si>
  <si>
    <t>פז נפט אג7</t>
  </si>
  <si>
    <t>רבוע נדלן אג7</t>
  </si>
  <si>
    <t>שלמה החזקות אג18</t>
  </si>
  <si>
    <t>שירותים</t>
  </si>
  <si>
    <t>אלבר אג16</t>
  </si>
  <si>
    <t>ilA+</t>
  </si>
  <si>
    <t>אלדן תחבורה אג4</t>
  </si>
  <si>
    <t>אלדן תחבורה אג5</t>
  </si>
  <si>
    <t>דש איפקס אג3</t>
  </si>
  <si>
    <t>שירותים פיננסיים</t>
  </si>
  <si>
    <t>A1.il</t>
  </si>
  <si>
    <t>אלרוב נדלן אג2</t>
  </si>
  <si>
    <t>A2.il</t>
  </si>
  <si>
    <t>אלרוב נדלן אגח ג</t>
  </si>
  <si>
    <t>אשדר אג1</t>
  </si>
  <si>
    <t>בנייה</t>
  </si>
  <si>
    <t>ilA</t>
  </si>
  <si>
    <t>הכשרת הישוב אג21</t>
  </si>
  <si>
    <t>ויתניה אג5</t>
  </si>
  <si>
    <t>חברה לישראל אג7</t>
  </si>
  <si>
    <t>השקעה ואחזקות</t>
  </si>
  <si>
    <t>נכסים ובנין אג4</t>
  </si>
  <si>
    <t>נכסים ובנין אג6</t>
  </si>
  <si>
    <t>סלקום אג8</t>
  </si>
  <si>
    <t>שיכון ובינוי אג8</t>
  </si>
  <si>
    <t>אפריקה נכס אגחח</t>
  </si>
  <si>
    <t>A3.il</t>
  </si>
  <si>
    <t>אפריקה נכסים אג6</t>
  </si>
  <si>
    <t>בזן אג1</t>
  </si>
  <si>
    <t>ilA-</t>
  </si>
  <si>
    <t>הכשרת הישוב אג22</t>
  </si>
  <si>
    <t>מישורים אג8</t>
  </si>
  <si>
    <t>ilBBB+</t>
  </si>
  <si>
    <t>דיסקונט השקעות אג6</t>
  </si>
  <si>
    <t>ilBBB</t>
  </si>
  <si>
    <t>דלק קבוצה אג13</t>
  </si>
  <si>
    <t>חיפושי נפט וגז</t>
  </si>
  <si>
    <t>Ca.il</t>
  </si>
  <si>
    <t>דלק קבוצה אג18</t>
  </si>
  <si>
    <t>דלק קבוצה אג22</t>
  </si>
  <si>
    <t>אינטר גרין אג1</t>
  </si>
  <si>
    <t>NR</t>
  </si>
  <si>
    <t>אינטרנט גולד ד'</t>
  </si>
  <si>
    <t>אלעזרא אג2</t>
  </si>
  <si>
    <t>מניבים קרן ריט ב' 2020/2027</t>
  </si>
  <si>
    <t>צור אג10</t>
  </si>
  <si>
    <t>מזרחי הנפקות אג40</t>
  </si>
  <si>
    <t>מזרחי הנפקות אג41</t>
  </si>
  <si>
    <t>אמות אג5</t>
  </si>
  <si>
    <t>גב ים     אגח ח</t>
  </si>
  <si>
    <t>דה זראסאי אג 3</t>
  </si>
  <si>
    <t>וילאר אג8</t>
  </si>
  <si>
    <t>חשמל אג26</t>
  </si>
  <si>
    <t>כיל       אגח ה</t>
  </si>
  <si>
    <t>לאומי שה201</t>
  </si>
  <si>
    <t>לאומי שה301</t>
  </si>
  <si>
    <t>נפטא חב' ישראלי לנפט 19/2025</t>
  </si>
  <si>
    <t>סאמיט אג 11 חסום</t>
  </si>
  <si>
    <t>סילברסטין אג1</t>
  </si>
  <si>
    <t>סילברסטין אגח ב</t>
  </si>
  <si>
    <t>שופרסל אג5</t>
  </si>
  <si>
    <t>שופרסל ז 2022/2030 %3.52</t>
  </si>
  <si>
    <t>אגוד הנפקות יב 01.09.2024</t>
  </si>
  <si>
    <t>אלוני חץ אג9</t>
  </si>
  <si>
    <t>ביג אגח ו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</si>
  <si>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</si>
  <si>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</si>
  <si>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</si>
  <si>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</si>
  <si>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</si>
  <si>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כללביט אג8</t>
  </si>
  <si>
    <t>מבני תעשיה אג15</t>
  </si>
  <si>
    <t>מגדל ביטוח ז' 1</t>
  </si>
  <si>
    <t>מגדל גיוס הון ה 2029</t>
  </si>
  <si>
    <t>מגדל הון אג3</t>
  </si>
  <si>
    <t>מנורה הון הת4</t>
  </si>
  <si>
    <t>נמקו      אגח ב</t>
  </si>
  <si>
    <t>פז נפט אג4</t>
  </si>
  <si>
    <t>פז נפט אג5</t>
  </si>
  <si>
    <t>פניקס הון אגח ח</t>
  </si>
  <si>
    <t>פניקס הון אגחיא</t>
  </si>
  <si>
    <t>פסיפיק אג"ח ב'</t>
  </si>
  <si>
    <t>קרסו אג1</t>
  </si>
  <si>
    <t>אבגול אג3</t>
  </si>
  <si>
    <t>עץ, נייר ודפוס</t>
  </si>
  <si>
    <t>אלבר טו'</t>
  </si>
  <si>
    <t>אלבר ק.14</t>
  </si>
  <si>
    <t>אלדן תחבורה אג1</t>
  </si>
  <si>
    <t>אלקטרה אג4</t>
  </si>
  <si>
    <t>אלקטרה ה' 3.75% 2023/2031</t>
  </si>
  <si>
    <t>אם.ג'י.ג'י 2020/2023</t>
  </si>
  <si>
    <t>אמ.ג'יג'י אגח ב</t>
  </si>
  <si>
    <t>אמ.ג'יג'י אגח ב חסום</t>
  </si>
  <si>
    <t>דמרי אג6</t>
  </si>
  <si>
    <t>ווסטדייל  אגח ב</t>
  </si>
  <si>
    <t>לייטסטון  אגח ב</t>
  </si>
  <si>
    <t>מויניאן   אגח ב</t>
  </si>
  <si>
    <t>מנורה הון התח ו</t>
  </si>
  <si>
    <t>נייר חדרה אג6</t>
  </si>
  <si>
    <t>פרטנר אג4</t>
  </si>
  <si>
    <t>פרטנר אג6</t>
  </si>
  <si>
    <t>פרטנר תקשורת  ז'4% 2022/2027</t>
  </si>
  <si>
    <t>פתאל אג1</t>
  </si>
  <si>
    <t>פתאל החזקות אג2</t>
  </si>
  <si>
    <t>מלונאות ותיירות</t>
  </si>
  <si>
    <t>קרסו אג2</t>
  </si>
  <si>
    <t>שלהח.ק15</t>
  </si>
  <si>
    <t>שפיר הנדסה אג1</t>
  </si>
  <si>
    <t>מתכת ומוצרי בניה</t>
  </si>
  <si>
    <t>אול - רי אג"ח 2024/2018</t>
  </si>
  <si>
    <t>אנרג'יקס  אגח א</t>
  </si>
  <si>
    <t>קלינטק</t>
  </si>
  <si>
    <t>אפריקה מגורים אג3</t>
  </si>
  <si>
    <t>אשטרום נכסים אג9</t>
  </si>
  <si>
    <t>אשטרום קבוצה אג3</t>
  </si>
  <si>
    <t>ח.לישראל אג10 3.85%</t>
  </si>
  <si>
    <t>חברהלישראלאגח14</t>
  </si>
  <si>
    <t>כנפיים אג7</t>
  </si>
  <si>
    <t>מגדלי תיכון אגחד</t>
  </si>
  <si>
    <t>נכסים ובניין 2018/20</t>
  </si>
  <si>
    <t>נכסים ובנין אג7</t>
  </si>
  <si>
    <t>סאות'רן   אגח ג</t>
  </si>
  <si>
    <t>סטרוברי אג"ח</t>
  </si>
  <si>
    <t>סלקום    אגח יב</t>
  </si>
  <si>
    <t>סלקום אג9</t>
  </si>
  <si>
    <t>שיכון ובינוי אג7</t>
  </si>
  <si>
    <t>אלטיטיוד אג1</t>
  </si>
  <si>
    <t>אפקון החזקות אג3</t>
  </si>
  <si>
    <t>חשמל</t>
  </si>
  <si>
    <t>בזן       אגח י</t>
  </si>
  <si>
    <t>בזן אג'4</t>
  </si>
  <si>
    <t>בזן אג5</t>
  </si>
  <si>
    <t>דור אלון אג6</t>
  </si>
  <si>
    <t>סקייליין אגח א</t>
  </si>
  <si>
    <t>Baa1.il</t>
  </si>
  <si>
    <t>דיסקונט השקעות אג10</t>
  </si>
  <si>
    <t>הכשרב חב' לבטוח ד' %5.45 2028</t>
  </si>
  <si>
    <t>Baa2.il</t>
  </si>
  <si>
    <t>הכשרת הישוב אג3</t>
  </si>
  <si>
    <t>בי קומיונק ג' 3.6% 2</t>
  </si>
  <si>
    <t>Caa2.il</t>
  </si>
  <si>
    <t>דלק קבוצה אג31</t>
  </si>
  <si>
    <t>בי קומיונק אגחד</t>
  </si>
  <si>
    <t>חלל תקשורת אג6</t>
  </si>
  <si>
    <t>מירלנד אגח ז</t>
  </si>
  <si>
    <t>HE153010</t>
  </si>
  <si>
    <t>פטרוכימים אג1  2023</t>
  </si>
  <si>
    <t>ביג אגח י</t>
  </si>
  <si>
    <t>דלק תמלוגיםאגחא</t>
  </si>
  <si>
    <t>אבגול אג"ח ד 3.9% 2021/2025</t>
  </si>
  <si>
    <t>תמר פטרו אג1</t>
  </si>
  <si>
    <t>תמר פטרו אג2</t>
  </si>
  <si>
    <t>נאויטס מימ אג1</t>
  </si>
  <si>
    <t>נאויטס מימ אג2</t>
  </si>
  <si>
    <t>בזן אג6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</si>
  <si>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</si>
  <si>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</si>
  <si>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</si>
  <si>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</si>
  <si>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</si>
  <si>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</si>
  <si>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אלקטרוניקה ואופטיקה</t>
  </si>
  <si>
    <t>BBB</t>
  </si>
  <si>
    <t>EIBKOK 5.125 6/20</t>
  </si>
  <si>
    <t>US302154AW97</t>
  </si>
  <si>
    <t>KRN</t>
  </si>
  <si>
    <t>AA-</t>
  </si>
  <si>
    <t>Fitch</t>
  </si>
  <si>
    <t>JPM 3.375 1/5/23</t>
  </si>
  <si>
    <t>US46625HJJ05</t>
  </si>
  <si>
    <t>Banks</t>
  </si>
  <si>
    <t>Baa1</t>
  </si>
  <si>
    <t>Moody's</t>
  </si>
  <si>
    <t>MQGAU 6.625 7/4/21</t>
  </si>
  <si>
    <t>US55608YAA38</t>
  </si>
  <si>
    <t>ASX</t>
  </si>
  <si>
    <t>SRENVX 5.625% 8/52</t>
  </si>
  <si>
    <t>XS1423777215</t>
  </si>
  <si>
    <t>Insurance</t>
  </si>
  <si>
    <t>TRICN 4.3 11/23</t>
  </si>
  <si>
    <t>US884903BQ79</t>
  </si>
  <si>
    <t>Media</t>
  </si>
  <si>
    <t>29/11/2016</t>
  </si>
  <si>
    <t>EXPE 4 1/2 08/15/24</t>
  </si>
  <si>
    <t>US30212PAJ49</t>
  </si>
  <si>
    <t>NYSE</t>
  </si>
  <si>
    <t>תוכנה ואינטרנט</t>
  </si>
  <si>
    <t>Baa3</t>
  </si>
  <si>
    <t>MEXCAT 4.25 10/26</t>
  </si>
  <si>
    <t>USP6629MAA01</t>
  </si>
  <si>
    <t>BBB-</t>
  </si>
  <si>
    <t>VIVION 3 08/08/24</t>
  </si>
  <si>
    <t>XS2031925840</t>
  </si>
  <si>
    <t>BB+</t>
  </si>
  <si>
    <t>VOD 6 1/4 10/03/78</t>
  </si>
  <si>
    <t>XS1888180640</t>
  </si>
  <si>
    <t>Telecommunication Services</t>
  </si>
  <si>
    <t>Ba1</t>
  </si>
  <si>
    <t>VRSN 4 3/4 07/15/27</t>
  </si>
  <si>
    <t>US92343EAL65</t>
  </si>
  <si>
    <t>Other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</si>
  <si>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</si>
  <si>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</si>
  <si>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</si>
  <si>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</si>
  <si>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</si>
  <si>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</si>
  <si>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</si>
  <si>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</si>
  <si>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</si>
  <si>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</si>
  <si>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</si>
  <si>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</si>
  <si>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שיכון ובינוי</t>
  </si>
  <si>
    <t>איי.אפ.אפ</t>
  </si>
  <si>
    <t>מזון</t>
  </si>
  <si>
    <t>שטראוס גרופ</t>
  </si>
  <si>
    <t>שפיר הנדסה</t>
  </si>
  <si>
    <t>כיל</t>
  </si>
  <si>
    <t>אלקטרה</t>
  </si>
  <si>
    <t>חברה לישראל</t>
  </si>
  <si>
    <t>אנרגיאן</t>
  </si>
  <si>
    <t>דלק קבוצה</t>
  </si>
  <si>
    <t>דלק קדוחים</t>
  </si>
  <si>
    <t>בזק</t>
  </si>
  <si>
    <t>בזן</t>
  </si>
  <si>
    <t>לייבפרסון</t>
  </si>
  <si>
    <t>נייס</t>
  </si>
  <si>
    <t>טאואר</t>
  </si>
  <si>
    <t>אלביט מערכות</t>
  </si>
  <si>
    <t>ביטחוניות</t>
  </si>
  <si>
    <t>אורמת טכנו</t>
  </si>
  <si>
    <t>טבע</t>
  </si>
  <si>
    <t>פארמה</t>
  </si>
  <si>
    <t>פריגו מ"ר</t>
  </si>
  <si>
    <t>אירפורט סיטי</t>
  </si>
  <si>
    <t>אלוני חץ</t>
  </si>
  <si>
    <t>אמות</t>
  </si>
  <si>
    <t>מבני תעשיה</t>
  </si>
  <si>
    <t>מבני תעשיה חסום</t>
  </si>
  <si>
    <t>מליסרון</t>
  </si>
  <si>
    <t>עזריאלי</t>
  </si>
  <si>
    <t>גזית גלוב</t>
  </si>
  <si>
    <t>סה"כ תל אביב 90</t>
  </si>
  <si>
    <t>פיבי</t>
  </si>
  <si>
    <t>איידיאיי ביטוח</t>
  </si>
  <si>
    <t>כלל ביטוח</t>
  </si>
  <si>
    <t>מנורה</t>
  </si>
  <si>
    <t>אלקטרה צריכה</t>
  </si>
  <si>
    <t>דלק רכב</t>
  </si>
  <si>
    <t>ויקטורי</t>
  </si>
  <si>
    <t>יוחננוף</t>
  </si>
  <si>
    <t>קרסו</t>
  </si>
  <si>
    <t>רמי לוי</t>
  </si>
  <si>
    <t>תדיראן הולדינגס</t>
  </si>
  <si>
    <t>דנאל כא</t>
  </si>
  <si>
    <t>אזורים</t>
  </si>
  <si>
    <t>אשטרום קבוצה</t>
  </si>
  <si>
    <t>ישראל קנדה</t>
  </si>
  <si>
    <t>דלתא גליל</t>
  </si>
  <si>
    <t>אופנה והלבשה</t>
  </si>
  <si>
    <t>פוקס</t>
  </si>
  <si>
    <t>פמס</t>
  </si>
  <si>
    <t>אינרום</t>
  </si>
  <si>
    <t>בית שמש</t>
  </si>
  <si>
    <t>המלט</t>
  </si>
  <si>
    <t>מיטרוניקס</t>
  </si>
  <si>
    <t>פלסאון תעשיות</t>
  </si>
  <si>
    <t>אלקו החזקות</t>
  </si>
  <si>
    <t>אקויטל</t>
  </si>
  <si>
    <t>ערד</t>
  </si>
  <si>
    <t>קנון</t>
  </si>
  <si>
    <t>201406588w</t>
  </si>
  <si>
    <t>ישראמקו</t>
  </si>
  <si>
    <t>נאוויטס פטרו יהש</t>
  </si>
  <si>
    <t>נפטא</t>
  </si>
  <si>
    <t>רציו יהש</t>
  </si>
  <si>
    <t>אטראו שוקי הון</t>
  </si>
  <si>
    <t>אלטשולר שחם גמל</t>
  </si>
  <si>
    <t>ישראכרט</t>
  </si>
  <si>
    <t>מיטב דש השקעות</t>
  </si>
  <si>
    <t>נאוי</t>
  </si>
  <si>
    <t>סלקום</t>
  </si>
  <si>
    <t>פרטנר</t>
  </si>
  <si>
    <t>ארקו החזקות</t>
  </si>
  <si>
    <t>דור אלון</t>
  </si>
  <si>
    <t>פז נפט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</si>
  <si>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</si>
  <si>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</si>
  <si>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</si>
  <si>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</si>
  <si>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</si>
  <si>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</si>
  <si>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</si>
  <si>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</si>
  <si>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</si>
  <si>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</si>
  <si>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</si>
  <si>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</si>
  <si>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</si>
  <si>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</si>
  <si>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</si>
  <si>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ביג</t>
  </si>
  <si>
    <t>גב ים</t>
  </si>
  <si>
    <t>הכשרת הישוב</t>
  </si>
  <si>
    <t>הכשרת הישוב חסום</t>
  </si>
  <si>
    <t>ויתניה</t>
  </si>
  <si>
    <t>ישרס</t>
  </si>
  <si>
    <t>מגדלי תיכון</t>
  </si>
  <si>
    <t>מגה אור</t>
  </si>
  <si>
    <t>נכסים בנין</t>
  </si>
  <si>
    <t>סלע נדלן</t>
  </si>
  <si>
    <t>רבוע נדלן</t>
  </si>
  <si>
    <t>ריט1</t>
  </si>
  <si>
    <t>אדגר</t>
  </si>
  <si>
    <t>אפריקה נכסים</t>
  </si>
  <si>
    <t>בראק אן וי</t>
  </si>
  <si>
    <t>נורסטאר החזקות</t>
  </si>
  <si>
    <t>סאמיט</t>
  </si>
  <si>
    <t>סה"כ מניות היתר</t>
  </si>
  <si>
    <t>איילון</t>
  </si>
  <si>
    <t>גלוברנדס</t>
  </si>
  <si>
    <t>טיב טעם</t>
  </si>
  <si>
    <t>סקיילקס</t>
  </si>
  <si>
    <t>אוברסיז מניה</t>
  </si>
  <si>
    <t>אל על</t>
  </si>
  <si>
    <t>ג'י וואן</t>
  </si>
  <si>
    <t>כנפיים</t>
  </si>
  <si>
    <t>ממן</t>
  </si>
  <si>
    <t>נובולוג</t>
  </si>
  <si>
    <t>אאורה</t>
  </si>
  <si>
    <t>מירלנד</t>
  </si>
  <si>
    <t>מהדרין</t>
  </si>
  <si>
    <t>נטו</t>
  </si>
  <si>
    <t>חמת</t>
  </si>
  <si>
    <t>תדיר גן</t>
  </si>
  <si>
    <t>פלרם</t>
  </si>
  <si>
    <t>אבגול</t>
  </si>
  <si>
    <t>ספאנטק</t>
  </si>
  <si>
    <t>דיסקונט השקעות</t>
  </si>
  <si>
    <t>דלק תמלוגים</t>
  </si>
  <si>
    <t>תמר פטרוליום</t>
  </si>
  <si>
    <t>אנליסט</t>
  </si>
  <si>
    <t>פנינסולה</t>
  </si>
  <si>
    <t>בי קומיוניקיישנס</t>
  </si>
  <si>
    <t>חלל</t>
  </si>
  <si>
    <t>סאטקום מערכות</t>
  </si>
  <si>
    <t>יוטרון</t>
  </si>
  <si>
    <t>טכנולוגיה</t>
  </si>
  <si>
    <t>ג'נריישן קפיטל</t>
  </si>
  <si>
    <t>ספרינג</t>
  </si>
  <si>
    <t>אינטרקיור</t>
  </si>
  <si>
    <t>השקעות במדעי החיים</t>
  </si>
  <si>
    <t>כלל ביוטכנולוגיה</t>
  </si>
  <si>
    <t>בית הזהב</t>
  </si>
  <si>
    <t>מגוריט</t>
  </si>
  <si>
    <t>מניבים ריט</t>
  </si>
  <si>
    <t>ריט אזורים ליוי</t>
  </si>
  <si>
    <t>אספן גרופ</t>
  </si>
  <si>
    <t>מישורים</t>
  </si>
  <si>
    <t>סים בכורה  סד L</t>
  </si>
  <si>
    <t>סקייליין</t>
  </si>
  <si>
    <t>סה"כ אופציות Call 001</t>
  </si>
  <si>
    <t>ITURAN LOCATION</t>
  </si>
  <si>
    <t>IL0010818685</t>
  </si>
  <si>
    <t>NASDAQ</t>
  </si>
  <si>
    <t>AMPAL-AMER/ISR CORP</t>
  </si>
  <si>
    <t>US0320157037</t>
  </si>
  <si>
    <t>Materials</t>
  </si>
  <si>
    <t>RADWARE LTD</t>
  </si>
  <si>
    <t>IL0010834765</t>
  </si>
  <si>
    <t>Software &amp; Services</t>
  </si>
  <si>
    <t>MELLANOX TEC(MLNX</t>
  </si>
  <si>
    <t>IL0011017329</t>
  </si>
  <si>
    <t>Semiconductors &amp; Semiconductor Equipment</t>
  </si>
  <si>
    <t>GOLDMAN SACHS GROUP INC/THE</t>
  </si>
  <si>
    <t>US38141G1040</t>
  </si>
  <si>
    <t>METRO BANK PLC</t>
  </si>
  <si>
    <t>GB00BZ6STL67</t>
  </si>
  <si>
    <t>LSE</t>
  </si>
  <si>
    <t>PROCTER &amp; GAMBLE CO/THE</t>
  </si>
  <si>
    <t>US742181091</t>
  </si>
  <si>
    <t>MELCO CROWN ENTERTAINMENT</t>
  </si>
  <si>
    <t>US5854641009</t>
  </si>
  <si>
    <t>PPHE HOTEL GROUP LTD</t>
  </si>
  <si>
    <t>GG00B1Z5FH87</t>
  </si>
  <si>
    <t>WYNN RESORTS LTD</t>
  </si>
  <si>
    <t>US9831341071</t>
  </si>
  <si>
    <t>APPLE INC</t>
  </si>
  <si>
    <t>US0378331005</t>
  </si>
  <si>
    <t>GLOBALWORTH REAL ESTATE INVEST</t>
  </si>
  <si>
    <t>GG00B979FD04</t>
  </si>
  <si>
    <t>LENNAR CORP</t>
  </si>
  <si>
    <t>US5260571048</t>
  </si>
  <si>
    <t>KRAFT HEINZ CO/THE</t>
  </si>
  <si>
    <t>US5007541064</t>
  </si>
  <si>
    <t>E.ON SE</t>
  </si>
  <si>
    <t>DE000ENAG999</t>
  </si>
  <si>
    <t>FWB</t>
  </si>
  <si>
    <t>HONEYWELL INTERNATIONAL</t>
  </si>
  <si>
    <t>US4385161066</t>
  </si>
  <si>
    <t>ORMAT TECHNOLOGIES INC</t>
  </si>
  <si>
    <t>US6866881021</t>
  </si>
  <si>
    <t>RESIDEO TECHOLOGIES מ. הטבה</t>
  </si>
  <si>
    <t>US76118Y1047</t>
  </si>
  <si>
    <t>INTERNATIONAL FLAVORS &amp; FRAGRA</t>
  </si>
  <si>
    <t>US4595061015</t>
  </si>
  <si>
    <t>MOSAIC CO/THE</t>
  </si>
  <si>
    <t>US61945C1036</t>
  </si>
  <si>
    <t>CAMECO CORP</t>
  </si>
  <si>
    <t>CA13321L1085</t>
  </si>
  <si>
    <t>HUNTINGTON INGALLS INDUSTRIES</t>
  </si>
  <si>
    <t>US4464131063</t>
  </si>
  <si>
    <t>OSHKOSH CORP</t>
  </si>
  <si>
    <t>US6882392011</t>
  </si>
  <si>
    <t>VBARE IBERIAN PROPERTIES SOCIM</t>
  </si>
  <si>
    <t>ES0105196002</t>
  </si>
  <si>
    <t>BME</t>
  </si>
  <si>
    <t>BP PLS</t>
  </si>
  <si>
    <t>US0556221044</t>
  </si>
  <si>
    <t>CHLUMBERGER</t>
  </si>
  <si>
    <t>AN8068571086</t>
  </si>
  <si>
    <t>DELEK US HOLDIN</t>
  </si>
  <si>
    <t>US24665A1034</t>
  </si>
  <si>
    <t>DIAMONDBACK ENE</t>
  </si>
  <si>
    <t>US25278X1090</t>
  </si>
  <si>
    <t>ENERGEAN OIL &amp; GAS PLC</t>
  </si>
  <si>
    <t>GB00BG12Y042</t>
  </si>
  <si>
    <t>RANGE RESOURCES</t>
  </si>
  <si>
    <t>US75281A1097</t>
  </si>
  <si>
    <t>TRANSOCEAN LTD</t>
  </si>
  <si>
    <t>CH0048265513</t>
  </si>
  <si>
    <t>AMUNDI INDEX SOLUTIONS-AMUNDI</t>
  </si>
  <si>
    <t>LU1681039217</t>
  </si>
  <si>
    <t>SIX</t>
  </si>
  <si>
    <t>NEOEN SA</t>
  </si>
  <si>
    <t>FR0011675362</t>
  </si>
  <si>
    <t>Energy</t>
  </si>
  <si>
    <t>SOLAREDGE TECHNOLOGIES INC</t>
  </si>
  <si>
    <t>US83417M1045</t>
  </si>
  <si>
    <t>ROLLS-ROYCE HOLDINGS</t>
  </si>
  <si>
    <t>GB00B63H8491</t>
  </si>
  <si>
    <t>Capital Goods</t>
  </si>
  <si>
    <t>ROLLS-ROYCE HOLDINGS זכויות</t>
  </si>
  <si>
    <t>GB00B669WX96</t>
  </si>
  <si>
    <t>FEDEX CORP</t>
  </si>
  <si>
    <t>US31428X1063</t>
  </si>
  <si>
    <t>Transportation</t>
  </si>
  <si>
    <t>COMCAST CORP</t>
  </si>
  <si>
    <t>US20030N1019</t>
  </si>
  <si>
    <t>WALT DISNEY CO/THE</t>
  </si>
  <si>
    <t>US2546871060</t>
  </si>
  <si>
    <t>CVS HEALTH CORP</t>
  </si>
  <si>
    <t>US1266501006</t>
  </si>
  <si>
    <t>Retailing</t>
  </si>
  <si>
    <t>ANHEUSER-BUSCH INBEV SA/NV</t>
  </si>
  <si>
    <t>US03524A1088</t>
  </si>
  <si>
    <t>Food, Beverage &amp; Tobacco</t>
  </si>
  <si>
    <t>PEPSICO INC</t>
  </si>
  <si>
    <t>US7134481081</t>
  </si>
  <si>
    <t>BECTON DICKINSON AND CO</t>
  </si>
  <si>
    <t>US0758871091</t>
  </si>
  <si>
    <t>Health Care Equipment &amp; Services</t>
  </si>
  <si>
    <t>ANCHIANO THERAP</t>
  </si>
  <si>
    <t>US03280X1028</t>
  </si>
  <si>
    <t>Pharmaceuticals &amp; Biotechnology</t>
  </si>
  <si>
    <t>BATM ADVANCED COMMUNICATIONS</t>
  </si>
  <si>
    <t>IL0010849045</t>
  </si>
  <si>
    <t>CIGNA CORP</t>
  </si>
  <si>
    <t>US1255231003</t>
  </si>
  <si>
    <t>GAMIDA CELL LTD</t>
  </si>
  <si>
    <t>IL0011552663</t>
  </si>
  <si>
    <t>GILEAD SCIENCES INC</t>
  </si>
  <si>
    <t>US3755581036</t>
  </si>
  <si>
    <t>JOHNSON &amp;JOHNSON</t>
  </si>
  <si>
    <t>US4781601046</t>
  </si>
  <si>
    <t>MERCK &amp;CO INC</t>
  </si>
  <si>
    <t>US58933Y1055</t>
  </si>
  <si>
    <t>MYLAN NV</t>
  </si>
  <si>
    <t>NL0011031208</t>
  </si>
  <si>
    <t>NOVO NORDISK A/S</t>
  </si>
  <si>
    <t>US6701002056</t>
  </si>
  <si>
    <t>PLURISTEM THERAPEUTICS INC</t>
  </si>
  <si>
    <t>ROCHE HOLDING (ROG</t>
  </si>
  <si>
    <t>CH0012032048</t>
  </si>
  <si>
    <t>SHIRE PLC</t>
  </si>
  <si>
    <t>US82481R1068</t>
  </si>
  <si>
    <t>UROGEN PHARMA L</t>
  </si>
  <si>
    <t>IL0011407140</t>
  </si>
  <si>
    <t>BANK OF AMERICA</t>
  </si>
  <si>
    <t>US0605051046</t>
  </si>
  <si>
    <t>CITIGROUP INC</t>
  </si>
  <si>
    <t>US1729674242</t>
  </si>
  <si>
    <t>JPMORGAN CHASE(JMP</t>
  </si>
  <si>
    <t>US46625H1005</t>
  </si>
  <si>
    <t>QUDIAN INC</t>
  </si>
  <si>
    <t>US7477981069</t>
  </si>
  <si>
    <t>Diversified Financials</t>
  </si>
  <si>
    <t>SYNCHRONY FINANCIAL</t>
  </si>
  <si>
    <t>US87165B1035</t>
  </si>
  <si>
    <t>BERKSHIRE HATH (BRK/A</t>
  </si>
  <si>
    <t>US0846701086</t>
  </si>
  <si>
    <t>BRIGHTHOUSE FINANCIAL INC</t>
  </si>
  <si>
    <t>US10922N1037</t>
  </si>
  <si>
    <t>FAIRFAX FIN HOLDINGS</t>
  </si>
  <si>
    <t>CA3039011026</t>
  </si>
  <si>
    <t>TSX</t>
  </si>
  <si>
    <t>ADO PROPERTIES SA</t>
  </si>
  <si>
    <t>LU1250154413</t>
  </si>
  <si>
    <t>Real Estate</t>
  </si>
  <si>
    <t>AROUNDTOWN SA</t>
  </si>
  <si>
    <t>LU1673108939</t>
  </si>
  <si>
    <t>ATRIUM EUR REAL EST</t>
  </si>
  <si>
    <t>JE00B3DCF752</t>
  </si>
  <si>
    <t>MAGIC SOFTWARE ENTERPRISES LTD</t>
  </si>
  <si>
    <t>IL0010823123</t>
  </si>
  <si>
    <t>MICROSOFT</t>
  </si>
  <si>
    <t>US5949181045</t>
  </si>
  <si>
    <t>MOMO INC</t>
  </si>
  <si>
    <t>US60879B1070</t>
  </si>
  <si>
    <t>ORACLE CORP</t>
  </si>
  <si>
    <t>US68389X1054</t>
  </si>
  <si>
    <t>PAYPAL HOLDINGS</t>
  </si>
  <si>
    <t>US70450Y1038</t>
  </si>
  <si>
    <t>PLAYTECH PLC</t>
  </si>
  <si>
    <t>IM00B7S9G985</t>
  </si>
  <si>
    <t>SAP SE</t>
  </si>
  <si>
    <t>DE0007164600</t>
  </si>
  <si>
    <t>VERINT SYSTEMS</t>
  </si>
  <si>
    <t>US92343X1000</t>
  </si>
  <si>
    <t>VISA INC</t>
  </si>
  <si>
    <t>US92826C8394</t>
  </si>
  <si>
    <t>ADVANCED MICRO DEVICES INC</t>
  </si>
  <si>
    <t>US0079031078</t>
  </si>
  <si>
    <t>INTEL CORP</t>
  </si>
  <si>
    <t>US4581401001</t>
  </si>
  <si>
    <t>POWERFLEET INC</t>
  </si>
  <si>
    <t>US73931J1097</t>
  </si>
  <si>
    <t>סיסקו סיסטם</t>
  </si>
  <si>
    <t>US17275R1023</t>
  </si>
  <si>
    <t>CINEWORLD GROUP PLC</t>
  </si>
  <si>
    <t>GB00B15FWH70</t>
  </si>
  <si>
    <t>MOHAWK INDUSTRI</t>
  </si>
  <si>
    <t>US6081901042</t>
  </si>
  <si>
    <t>CENTENE CORP</t>
  </si>
  <si>
    <t>US15135B1017</t>
  </si>
  <si>
    <t>GLOBAL MEDICAL REIT INC</t>
  </si>
  <si>
    <t>US37954A2042</t>
  </si>
  <si>
    <t>MASTERCARD INC</t>
  </si>
  <si>
    <t>US57636Q1040</t>
  </si>
  <si>
    <t>AUDIOCODES LTD</t>
  </si>
  <si>
    <t>IL0010829658</t>
  </si>
  <si>
    <t>FORESIGHT AUTONOMOUS HOLDINGS</t>
  </si>
  <si>
    <t>US3455231049</t>
  </si>
  <si>
    <t>PENNSYLVANIA REAL ESTATE INVES</t>
  </si>
  <si>
    <t>US7091021078</t>
  </si>
  <si>
    <t>PRIME US REIT</t>
  </si>
  <si>
    <t>SGXC75818630</t>
  </si>
  <si>
    <t>SGX</t>
  </si>
  <si>
    <t>888 HOLDINGS PL</t>
  </si>
  <si>
    <t>GI000A0F6407</t>
  </si>
  <si>
    <t>ALIBABA GROUP HOLDING LTD</t>
  </si>
  <si>
    <t>US01609W1027</t>
  </si>
  <si>
    <t>ALPHABET INC</t>
  </si>
  <si>
    <t>US02079K3059</t>
  </si>
  <si>
    <t>AMAZON.COM.INC</t>
  </si>
  <si>
    <t>US0231351067</t>
  </si>
  <si>
    <t>BAIDU INC</t>
  </si>
  <si>
    <t>US567521085</t>
  </si>
  <si>
    <t>BOOKING HOLDING</t>
  </si>
  <si>
    <t>US09857L1089</t>
  </si>
  <si>
    <t>EXPEDIA INC(EXPE</t>
  </si>
  <si>
    <t>US30212P3038</t>
  </si>
  <si>
    <t>FACEBOOK INC</t>
  </si>
  <si>
    <t>US30303M1027</t>
  </si>
  <si>
    <t>FARFETCH LTD</t>
  </si>
  <si>
    <t>KY30744W1070</t>
  </si>
  <si>
    <t>FIVERR INTERNATIONAL LTD</t>
  </si>
  <si>
    <t>IL0011582033</t>
  </si>
  <si>
    <t>GOOGLE INC</t>
  </si>
  <si>
    <t>US38259P7069</t>
  </si>
  <si>
    <t>JD.COM INC</t>
  </si>
  <si>
    <t>US47215P1066</t>
  </si>
  <si>
    <t>REAL ESTATE CREDIT INVESTMENTS</t>
  </si>
  <si>
    <t>GB00B0HW5366</t>
  </si>
  <si>
    <t>TENCENT HOLDINGS LTD</t>
  </si>
  <si>
    <t>KYG875721634</t>
  </si>
  <si>
    <t>WIX.COM LTD</t>
  </si>
  <si>
    <t>IL0011301780</t>
  </si>
  <si>
    <t>YY INC</t>
  </si>
  <si>
    <t>US98426T1060</t>
  </si>
  <si>
    <t>NOVA MEASURING INSTRUMENTS LTD</t>
  </si>
  <si>
    <t>IL0010845571</t>
  </si>
  <si>
    <t>NVIDIA CORP</t>
  </si>
  <si>
    <t>US67066G1040</t>
  </si>
  <si>
    <t>טבע נסחר בדולר</t>
  </si>
  <si>
    <t>US8816242098</t>
  </si>
  <si>
    <t>5. קרנות סל</t>
  </si>
  <si>
    <t>סה"כ קרנות סל</t>
  </si>
  <si>
    <t>סה"כ שמחקות מדדי מניות בישראל</t>
  </si>
  <si>
    <t>הרל.תא 125 - שקלי</t>
  </si>
  <si>
    <t>מניות</t>
  </si>
  <si>
    <t>קסם.תא 125 -שקלי</t>
  </si>
  <si>
    <t>תכ.תא60SME</t>
  </si>
  <si>
    <t>תכלית סל (A4) תא 125</t>
  </si>
  <si>
    <t>סה"כ שמחקות מדדי מניות בחו"ל</t>
  </si>
  <si>
    <t>הראל סל ISE Cyber</t>
  </si>
  <si>
    <t>הראל סל SP500</t>
  </si>
  <si>
    <t>הרל.600STOXX</t>
  </si>
  <si>
    <t>פסגות SP 500 LVHD ET</t>
  </si>
  <si>
    <t>פסגות STOXX 600 ETF -שקל</t>
  </si>
  <si>
    <t>קסם ETF FTSE 100 מנו-שקל</t>
  </si>
  <si>
    <t>קסם ETF ישראטק BSTAR</t>
  </si>
  <si>
    <t>קסם NDX100 ETF</t>
  </si>
  <si>
    <t>קסם SP ETF צריכה בסי</t>
  </si>
  <si>
    <t>קסם SP500 ETF</t>
  </si>
  <si>
    <t>קסם.IBOVESPA</t>
  </si>
  <si>
    <t>תכלית 100 שדגש/-שקל</t>
  </si>
  <si>
    <t>תכלית סל EST INDXX R</t>
  </si>
  <si>
    <t>תכלית סל ‏‏SP500</t>
  </si>
  <si>
    <t>תכלית סל ‏‏‏NDX 100</t>
  </si>
  <si>
    <t>תכלית סל ‏‏‏NDX Bio</t>
  </si>
  <si>
    <t>סה"כ שמחקות מדדים אחרים בישראל</t>
  </si>
  <si>
    <t>פסג.תלבונד-שקל</t>
  </si>
  <si>
    <t>אג"ח</t>
  </si>
  <si>
    <t>קסם EFT‏(00) תל בונד</t>
  </si>
  <si>
    <t>סה"כ שמחקות מדדים אחרים בחו"ל</t>
  </si>
  <si>
    <t>סה"כ אחר</t>
  </si>
  <si>
    <t>סה"כ short</t>
  </si>
  <si>
    <t>סה"כ שמחקות מדדי מניות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</si>
  <si>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</si>
  <si>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</si>
  <si>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</si>
  <si>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</si>
  <si>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</si>
  <si>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</si>
  <si>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</si>
  <si>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</si>
  <si>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</si>
  <si>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</si>
  <si>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</si>
  <si>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</si>
  <si>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RUSSELL 2000 ETF</t>
  </si>
  <si>
    <t>US4642876555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</si>
  <si>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</si>
  <si>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</si>
  <si>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</si>
  <si>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</si>
  <si>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</si>
  <si>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</si>
  <si>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</si>
  <si>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</si>
  <si>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</si>
  <si>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</si>
  <si>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</si>
  <si>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</si>
  <si>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</si>
  <si>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</si>
  <si>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</si>
  <si>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</si>
  <si>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</si>
  <si>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</si>
  <si>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</si>
  <si>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</si>
  <si>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</si>
  <si>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</si>
  <si>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יפן/$/EWJ</t>
  </si>
  <si>
    <t>US4642868487</t>
  </si>
  <si>
    <t>ENERGY SPDR(XLE</t>
  </si>
  <si>
    <t>US81369Y5069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</si>
  <si>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</si>
  <si>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</si>
  <si>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</si>
  <si>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</si>
  <si>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</si>
  <si>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</si>
  <si>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SPDR S&amp;P OIL &amp; GAS EXPLORATION</t>
  </si>
  <si>
    <t>US78464A7303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</si>
  <si>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</si>
  <si>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</si>
  <si>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</si>
  <si>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</si>
  <si>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</si>
  <si>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</si>
  <si>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</si>
  <si>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</si>
  <si>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</si>
  <si>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</si>
  <si>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</si>
  <si>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</si>
  <si>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</si>
  <si>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</si>
  <si>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</si>
  <si>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</si>
  <si>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</si>
  <si>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</si>
  <si>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</si>
  <si>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</si>
  <si>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COMMUNICATION S</t>
  </si>
  <si>
    <t>US81369Y8527</t>
  </si>
  <si>
    <t>FIRST TRUST EMERGING MARKETS A</t>
  </si>
  <si>
    <t>US33737J1824</t>
  </si>
  <si>
    <t>FIRST TRUST ISE CLOUD COMPUTIN</t>
  </si>
  <si>
    <t>US3373X1928</t>
  </si>
  <si>
    <t>FIRST TRUST NASDAQ 100</t>
  </si>
  <si>
    <t>US3373451026</t>
  </si>
  <si>
    <t>FIRST TRUST NASDAQ CYBERSECURI</t>
  </si>
  <si>
    <t>US33734X8469</t>
  </si>
  <si>
    <t>FIRST TRUST WATER ETF</t>
  </si>
  <si>
    <t>US33733B1008</t>
  </si>
  <si>
    <t>GLOBAL X CHINA CONSUMER ETF</t>
  </si>
  <si>
    <t>US37950E4089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</si>
  <si>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</si>
  <si>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</si>
  <si>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</si>
  <si>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</si>
  <si>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</si>
  <si>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</si>
  <si>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</si>
  <si>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</si>
  <si>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KBW BANK ETF</t>
  </si>
  <si>
    <t>US46138E6288</t>
  </si>
  <si>
    <t>INVESCO SOLAR ETF</t>
  </si>
  <si>
    <t>US46138G7060</t>
  </si>
  <si>
    <t>INVESCO WATER RESOURCES ETF</t>
  </si>
  <si>
    <t>US46197V1420</t>
  </si>
  <si>
    <t>INVESCO WILDERHILL CLEAN ENERG</t>
  </si>
  <si>
    <t>US46137V1347</t>
  </si>
  <si>
    <t>ISH EURO STOXX 50UCITS</t>
  </si>
  <si>
    <t>DE0005933956</t>
  </si>
  <si>
    <t>ISHARES CORE SPI ETF CH</t>
  </si>
  <si>
    <t>CH0237935652</t>
  </si>
  <si>
    <t>ISHARES EDGE MSCI USA QUALITY</t>
  </si>
  <si>
    <t>US46432F3394</t>
  </si>
  <si>
    <t>ISHARES EURO STOXX SELECT</t>
  </si>
  <si>
    <t>DE002635281</t>
  </si>
  <si>
    <t>ISHARES MSCI EMU USD HEDGED UC</t>
  </si>
  <si>
    <t>IE00BWZN1T31</t>
  </si>
  <si>
    <t>ISHARES RUSSELL MID-CAP GROWTH</t>
  </si>
  <si>
    <t>US4642874816</t>
  </si>
  <si>
    <t>ISHARES U.S. CONSUMER SERVICES</t>
  </si>
  <si>
    <t>US4642875805</t>
  </si>
  <si>
    <t>KRANESHARES BOS</t>
  </si>
  <si>
    <t>US5007674055</t>
  </si>
  <si>
    <t>KRANESHARES CSI CHINA INTERNET</t>
  </si>
  <si>
    <t>US5007673065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</si>
  <si>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</si>
  <si>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</si>
  <si>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</si>
  <si>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</si>
  <si>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</si>
  <si>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</si>
  <si>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</si>
  <si>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</si>
  <si>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</si>
  <si>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</si>
  <si>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</si>
  <si>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</si>
  <si>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HEALTH CARE EQUIPMENT</t>
  </si>
  <si>
    <t>US78464A5810</t>
  </si>
  <si>
    <t>VANECK VECTORS JUNIOR GOLD</t>
  </si>
  <si>
    <t>US92189F7915</t>
  </si>
  <si>
    <t>VANGUARD REIT ETF</t>
  </si>
  <si>
    <t>US9229085538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</si>
  <si>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</si>
  <si>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</si>
  <si>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</si>
  <si>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</si>
  <si>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</si>
  <si>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</si>
  <si>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גרמניה/יורו/DAX</t>
  </si>
  <si>
    <t>DE0005933931</t>
  </si>
  <si>
    <t>סה"כ שמחקות מדדים אחרים</t>
  </si>
  <si>
    <t>ISH JP MORGAN USD EMER</t>
  </si>
  <si>
    <t>US4642882819</t>
  </si>
  <si>
    <t>ISH $ HIGH YIELS CORP</t>
  </si>
  <si>
    <t>IE00B4PY7Y77</t>
  </si>
  <si>
    <t>PIMCO EMERGING</t>
  </si>
  <si>
    <t>IE00B4P11460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</si>
  <si>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</si>
  <si>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</si>
  <si>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</si>
  <si>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</si>
  <si>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</si>
  <si>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</si>
  <si>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UBAM-GLOB HIGH YIELD</t>
  </si>
  <si>
    <t>LU0569863243</t>
  </si>
  <si>
    <t>AAA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</si>
  <si>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</si>
  <si>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</si>
  <si>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</si>
  <si>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</si>
  <si>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</si>
  <si>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</si>
  <si>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</si>
  <si>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</si>
  <si>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ANGBDAA</t>
  </si>
  <si>
    <t>IE00BNN82M77</t>
  </si>
  <si>
    <t>ISE</t>
  </si>
  <si>
    <t>B-</t>
  </si>
  <si>
    <t>סה"כ  אג"ח ממשלתי</t>
  </si>
  <si>
    <t>EDMOND DE ROTHS</t>
  </si>
  <si>
    <t>LU1730855597</t>
  </si>
  <si>
    <t>ATF LI AUSTRALIAN</t>
  </si>
  <si>
    <t>EQUITY TRUSTEES</t>
  </si>
  <si>
    <t>HENDERSON HORIZON</t>
  </si>
  <si>
    <t>LU0562901099</t>
  </si>
  <si>
    <t>KOTAK FUNDS-INDIA</t>
  </si>
  <si>
    <t>LU0675383409</t>
  </si>
  <si>
    <t>SCHRODER ISF GREATER CHINA</t>
  </si>
  <si>
    <t>LU1953148969</t>
  </si>
  <si>
    <t>SUMI TRUST INVESTMENT FUNDS</t>
  </si>
  <si>
    <t>IE00BLD2G458</t>
  </si>
  <si>
    <t>7. כתבי אופציה</t>
  </si>
  <si>
    <t>סה"כ כתבי אופציה</t>
  </si>
  <si>
    <t>סה"כ בישראל</t>
  </si>
  <si>
    <t>כתבי אופציה בישראל</t>
  </si>
  <si>
    <t>אנרג'יקס אפ 3</t>
  </si>
  <si>
    <t>נאוויטס פטרו אופ' 4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</si>
  <si>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</si>
  <si>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</si>
  <si>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</si>
  <si>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</si>
  <si>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</si>
  <si>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</si>
  <si>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</si>
  <si>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</si>
  <si>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</si>
  <si>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</si>
  <si>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</si>
  <si>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</si>
  <si>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</si>
  <si>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</si>
  <si>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</si>
  <si>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</si>
  <si>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</si>
  <si>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מטבעות</t>
  </si>
  <si>
    <t>אלה פקדון אגח ב</t>
  </si>
  <si>
    <t>מדדים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</si>
  <si>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</si>
  <si>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</si>
  <si>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</si>
  <si>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</si>
  <si>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</si>
  <si>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</si>
  <si>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</si>
  <si>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</si>
  <si>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</si>
  <si>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</si>
  <si>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</si>
  <si>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</si>
  <si>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</si>
  <si>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</si>
  <si>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</si>
  <si>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</si>
  <si>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</si>
  <si>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4.5</t>
  </si>
  <si>
    <t>2/07/2007</t>
  </si>
  <si>
    <t>אגח לס דרך ארץ</t>
  </si>
  <si>
    <t>בינוי</t>
  </si>
  <si>
    <t>26/06/2007</t>
  </si>
  <si>
    <t>מימון ישיר אגח ב</t>
  </si>
  <si>
    <t>3/11/2019</t>
  </si>
  <si>
    <t>אספיסיאל 4 6.45%</t>
  </si>
  <si>
    <t>1/11/2005</t>
  </si>
  <si>
    <t>אספיסיאל אגח 2</t>
  </si>
  <si>
    <t>23/03/2005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</si>
  <si>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</si>
  <si>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</si>
  <si>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</si>
  <si>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</si>
  <si>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</si>
  <si>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</si>
  <si>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</si>
  <si>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</si>
  <si>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</si>
  <si>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</si>
  <si>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</si>
  <si>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אמפל אמריקן ב'חש</t>
  </si>
  <si>
    <t>C.il</t>
  </si>
  <si>
    <t>חש אפריקה ישראל כו</t>
  </si>
  <si>
    <t>חש אפריקה ישראל כז</t>
  </si>
  <si>
    <t>חש אפריקה ישראל כח</t>
  </si>
  <si>
    <t>לידקום א</t>
  </si>
  <si>
    <t>1/09/2009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</si>
  <si>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</si>
  <si>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</si>
  <si>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</si>
  <si>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</si>
  <si>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</si>
  <si>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29/07/2018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</si>
  <si>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</si>
  <si>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</si>
  <si>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</si>
  <si>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</si>
  <si>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</si>
  <si>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</si>
  <si>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צים אגח ד' 2.8% 6/21</t>
  </si>
  <si>
    <t>סה"כ אג"ח קונצרני של חברות ישראליות</t>
  </si>
  <si>
    <t>סה"כ אג"ח קונצרני של חברות זרות</t>
  </si>
  <si>
    <t>איילות מ"ר ב</t>
  </si>
  <si>
    <t>פטרו גרופ ל"ס</t>
  </si>
  <si>
    <t>צים מניה ל"ס</t>
  </si>
  <si>
    <t>חבס ל"ס</t>
  </si>
  <si>
    <t>כלל תעשיות ומשקאות - חסום</t>
  </si>
  <si>
    <t>ELLOMAY CAPITAL</t>
  </si>
  <si>
    <t>IL0010826357</t>
  </si>
  <si>
    <t>Utilities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</si>
  <si>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</si>
  <si>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</si>
  <si>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</si>
  <si>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</si>
  <si>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</si>
  <si>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</si>
  <si>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</si>
  <si>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</si>
  <si>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</si>
  <si>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</si>
  <si>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27/05/2014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</si>
  <si>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</si>
  <si>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</si>
  <si>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</si>
  <si>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</si>
  <si>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פסגות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</si>
  <si>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</si>
  <si>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</si>
  <si>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</si>
  <si>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</si>
  <si>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</si>
  <si>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</si>
  <si>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</si>
  <si>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</si>
  <si>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</si>
  <si>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</si>
  <si>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</si>
  <si>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</si>
  <si>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</si>
  <si>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</si>
  <si>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</si>
  <si>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</si>
  <si>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</si>
  <si>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</si>
  <si>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</si>
  <si>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</si>
  <si>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</si>
  <si>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HAMILTON IX ק.השקעה</t>
  </si>
  <si>
    <t>HAMILT L FUNDIX</t>
  </si>
  <si>
    <t>HAMILTON L III ק.השקעה</t>
  </si>
  <si>
    <t>LOOL II VENTURE</t>
  </si>
  <si>
    <t>PAGAYA FUND</t>
  </si>
  <si>
    <t>PAGAYA OPTIMUM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</si>
  <si>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</si>
  <si>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</si>
  <si>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</si>
  <si>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</si>
  <si>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</si>
  <si>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</si>
  <si>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</si>
  <si>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7. אופציות</t>
  </si>
  <si>
    <t>סה"כ אופציות בישראל:</t>
  </si>
  <si>
    <t>ש"ח / מט"ח</t>
  </si>
  <si>
    <t>סה"כ מט"ח/ מט"ח</t>
  </si>
  <si>
    <t>מגוריט קרן ריט למגורים אופציהל"ס</t>
  </si>
  <si>
    <t>סה"כ אופציות בחו"ל:</t>
  </si>
  <si>
    <t>8. חוזים עתידיים</t>
  </si>
  <si>
    <t>סה"כ חוזים עתידיים בישראל</t>
  </si>
  <si>
    <t>EUR/ILS FW 3.807800 30/04/20</t>
  </si>
  <si>
    <t>28/01/2020</t>
  </si>
  <si>
    <t>EUR/ILS FW 4.214600 21/05/20</t>
  </si>
  <si>
    <t>17/03/2020</t>
  </si>
  <si>
    <t>EUR/ILS FW3.837800 21/05/20</t>
  </si>
  <si>
    <t>21/11/2019</t>
  </si>
  <si>
    <t>GBP/IL FW 4.449700 21/05/20</t>
  </si>
  <si>
    <t>USD/ILS FW 3.425200 27/05/20</t>
  </si>
  <si>
    <t>26/02/2020</t>
  </si>
  <si>
    <t>USD/ILS FW 3.440100 30/04/20</t>
  </si>
  <si>
    <t>USD/ILS FW 3.440200 30/04/20</t>
  </si>
  <si>
    <t>USD/ILS FW 3.642000 30/04/20</t>
  </si>
  <si>
    <t>25/03/2020</t>
  </si>
  <si>
    <t>USD/ILS FW 3.689000 27/04/20</t>
  </si>
  <si>
    <t>23/03/2020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</si>
  <si>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</si>
  <si>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</si>
  <si>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</si>
  <si>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</si>
  <si>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</si>
  <si>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</si>
  <si>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</si>
  <si>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</si>
  <si>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</si>
  <si>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</si>
  <si>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</si>
  <si>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הלואה רומני אסטבלישמ</t>
  </si>
  <si>
    <t>לא</t>
  </si>
  <si>
    <t>29/04/2002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</si>
  <si>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</si>
  <si>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</si>
  <si>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</si>
  <si>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</si>
  <si>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</si>
  <si>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</si>
  <si>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</si>
  <si>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</si>
  <si>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</si>
  <si>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</si>
  <si>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</si>
  <si>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</si>
  <si>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</si>
  <si>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</si>
  <si>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</si>
  <si>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</si>
  <si>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</si>
  <si>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</si>
  <si>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</si>
  <si>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</si>
  <si>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</si>
  <si>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</si>
  <si>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</si>
  <si>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</si>
  <si>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</si>
  <si>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</si>
  <si>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</si>
  <si>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</si>
  <si>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</si>
  <si>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</si>
  <si>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</si>
  <si>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</si>
  <si>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</si>
  <si>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</si>
  <si>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</si>
  <si>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</si>
  <si>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</si>
  <si>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</si>
  <si>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</si>
  <si>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</si>
  <si>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בקופה</t>
  </si>
  <si>
    <t>מזומן בפועלים סהר</t>
  </si>
  <si>
    <t>מזומן בבנק הפועלים</t>
  </si>
  <si>
    <t>מזומן בבנק אוצר החיל</t>
  </si>
  <si>
    <t>דולר אמריקאי בפועלים סהר</t>
  </si>
  <si>
    <t>אירו בפועלים סהר</t>
  </si>
  <si>
    <t>לירה שטרלינג בפועלים סהר</t>
  </si>
  <si>
    <t>פרנק שוויצרי בפועלים סהר</t>
  </si>
  <si>
    <t>פחק בפועלים סהר</t>
  </si>
  <si>
    <t>התחייבות להשקעה בישראל</t>
  </si>
  <si>
    <t>התחייבות להשקעה בחו"ל</t>
  </si>
  <si>
    <t>השקעות אחרות בישראל</t>
  </si>
  <si>
    <t>מח"מ 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</si>
</sst>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#0.00%"/>
    <numFmt numFmtId="165" formatCode="##0.0000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color rgb="FF0000FF"/>
      <name val="Ariel"/>
      <charset val="177"/>
    </font>
    <font>
      <sz val="10"/>
      <name val="Ariel"/>
      <charset val="177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3" fontId="0" fillId="0" borderId="0" xfId="1" applyFont="1"/>
    <xf numFmtId="43" fontId="0" fillId="0" borderId="0" xfId="0" applyNumberFormat="1"/>
    <xf numFmtId="4" fontId="0" fillId="0" borderId="0" xfId="0" applyNumberFormat="1"/>
    <xf numFmtId="4" fontId="5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43" fontId="10" fillId="0" borderId="0" xfId="1" applyFont="1"/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rightToLeft="1" topLeftCell="A2" workbookViewId="0">
      <selection activeCell="E42" sqref="E42:F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2.855468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f>מזומנים!J10</f>
        <v>101230.12</v>
      </c>
      <c r="D11" s="8">
        <f>C11/$C$42</f>
        <v>6.5191675890014553E-2</v>
      </c>
    </row>
    <row r="12" spans="2:4">
      <c r="B12" s="6" t="s">
        <v>14</v>
      </c>
      <c r="C12" s="7">
        <f>C13+C14+C15+C16+C17+C18+C19+C20+C21+C22</f>
        <v>1173164.6000000001</v>
      </c>
      <c r="D12" s="8">
        <f t="shared" ref="D12:D37" si="0">C12/$C$42</f>
        <v>0.75551195996644649</v>
      </c>
    </row>
    <row r="13" spans="2:4">
      <c r="B13" s="6" t="s">
        <v>15</v>
      </c>
      <c r="C13" s="7">
        <f>'תעודות התחייבות ממשלתיות'!O11</f>
        <v>379692.66</v>
      </c>
      <c r="D13" s="8">
        <f t="shared" si="0"/>
        <v>0.24452011741700483</v>
      </c>
    </row>
    <row r="14" spans="2:4">
      <c r="B14" s="6" t="s">
        <v>16</v>
      </c>
      <c r="C14" s="7">
        <f>'תעודות חוב מסחריות'!R11</f>
        <v>0</v>
      </c>
      <c r="D14" s="8">
        <f t="shared" si="0"/>
        <v>0</v>
      </c>
    </row>
    <row r="15" spans="2:4">
      <c r="B15" s="6" t="s">
        <v>17</v>
      </c>
      <c r="C15" s="7">
        <f>'אג"ח קונצרני'!R11</f>
        <v>245487.7</v>
      </c>
      <c r="D15" s="8">
        <f t="shared" si="0"/>
        <v>0.15809281440528891</v>
      </c>
    </row>
    <row r="16" spans="2:4">
      <c r="B16" s="6" t="s">
        <v>18</v>
      </c>
      <c r="C16" s="7">
        <f>מניות!L11</f>
        <v>285148.89</v>
      </c>
      <c r="D16" s="8">
        <f t="shared" si="0"/>
        <v>0.18363441648866377</v>
      </c>
    </row>
    <row r="17" spans="2:4">
      <c r="B17" s="6" t="s">
        <v>19</v>
      </c>
      <c r="C17" s="7">
        <f>'קרנות סל'!K11</f>
        <v>233237.27</v>
      </c>
      <c r="D17" s="8">
        <f t="shared" si="0"/>
        <v>0.15020360058164323</v>
      </c>
    </row>
    <row r="18" spans="2:4">
      <c r="B18" s="6" t="s">
        <v>20</v>
      </c>
      <c r="C18" s="7">
        <f>'קרנות נאמנות'!L11</f>
        <v>19945.82</v>
      </c>
      <c r="D18" s="8">
        <f t="shared" si="0"/>
        <v>1.2845005348216223E-2</v>
      </c>
    </row>
    <row r="19" spans="2:4">
      <c r="B19" s="6" t="s">
        <v>21</v>
      </c>
      <c r="C19" s="7">
        <f>'כתבי אופציה'!I11</f>
        <v>58.8</v>
      </c>
      <c r="D19" s="8">
        <f t="shared" si="0"/>
        <v>3.7866897148129976E-5</v>
      </c>
    </row>
    <row r="20" spans="2:4">
      <c r="B20" s="6" t="s">
        <v>22</v>
      </c>
      <c r="C20" s="7">
        <f>אופציות!I11</f>
        <v>0</v>
      </c>
      <c r="D20" s="8">
        <f t="shared" si="0"/>
        <v>0</v>
      </c>
    </row>
    <row r="21" spans="2:4">
      <c r="B21" s="6" t="s">
        <v>23</v>
      </c>
      <c r="C21" s="7">
        <f>'חוזים עתידיים'!I11</f>
        <v>0</v>
      </c>
      <c r="D21" s="8">
        <f t="shared" si="0"/>
        <v>0</v>
      </c>
    </row>
    <row r="22" spans="2:4">
      <c r="B22" s="6" t="s">
        <v>24</v>
      </c>
      <c r="C22" s="7">
        <f>'מוצרים מובנים'!N11</f>
        <v>9593.4599999999991</v>
      </c>
      <c r="D22" s="8">
        <f t="shared" si="0"/>
        <v>6.1781388284812755E-3</v>
      </c>
    </row>
    <row r="23" spans="2:4">
      <c r="B23" s="6" t="s">
        <v>25</v>
      </c>
      <c r="C23" s="7">
        <f>C24+C25+C26+C27+C28+C29+C30+C31+C32</f>
        <v>272620.14</v>
      </c>
      <c r="D23" s="8">
        <f t="shared" si="0"/>
        <v>0.17556596601851693</v>
      </c>
    </row>
    <row r="24" spans="2:4">
      <c r="B24" s="6" t="s">
        <v>15</v>
      </c>
      <c r="C24" s="7">
        <f>'לא סחיר- תעודות התחייבות ממשלתי'!M11</f>
        <v>0</v>
      </c>
      <c r="D24" s="8">
        <f t="shared" si="0"/>
        <v>0</v>
      </c>
    </row>
    <row r="25" spans="2:4">
      <c r="B25" s="6" t="s">
        <v>16</v>
      </c>
      <c r="C25" s="7">
        <f>'לא סחיר - תעודות חוב מסחריות'!P11</f>
        <v>0</v>
      </c>
      <c r="D25" s="8">
        <f t="shared" si="0"/>
        <v>0</v>
      </c>
    </row>
    <row r="26" spans="2:4">
      <c r="B26" s="6" t="s">
        <v>17</v>
      </c>
      <c r="C26" s="7">
        <f>'לא סחיר - אג"ח קונצרני'!P11</f>
        <v>33105.64</v>
      </c>
      <c r="D26" s="8">
        <f t="shared" si="0"/>
        <v>2.1319861648010505E-2</v>
      </c>
    </row>
    <row r="27" spans="2:4">
      <c r="B27" s="6" t="s">
        <v>18</v>
      </c>
      <c r="C27" s="7">
        <f>'לא סחיר - מניות'!J11</f>
        <v>1674.57</v>
      </c>
      <c r="D27" s="8">
        <f t="shared" si="0"/>
        <v>1.0784144550568711E-3</v>
      </c>
    </row>
    <row r="28" spans="2:4">
      <c r="B28" s="6" t="s">
        <v>26</v>
      </c>
      <c r="C28" s="7">
        <f>'לא סחיר - קרנות השקעה'!H11</f>
        <v>244975.82</v>
      </c>
      <c r="D28" s="8">
        <f t="shared" si="0"/>
        <v>0.15776316632174836</v>
      </c>
    </row>
    <row r="29" spans="2:4">
      <c r="B29" s="6" t="s">
        <v>27</v>
      </c>
      <c r="C29" s="7">
        <f>'לא סחיר - כתבי אופציה'!I11</f>
        <v>73.58</v>
      </c>
      <c r="D29" s="8">
        <f t="shared" si="0"/>
        <v>4.7385141023119114E-5</v>
      </c>
    </row>
    <row r="30" spans="2:4">
      <c r="B30" s="6" t="s">
        <v>28</v>
      </c>
      <c r="C30" s="7">
        <f>'לא סחיר - אופציות'!I11</f>
        <v>0.04</v>
      </c>
      <c r="D30" s="8">
        <f t="shared" si="0"/>
        <v>2.5759793978319713E-8</v>
      </c>
    </row>
    <row r="31" spans="2:4">
      <c r="B31" s="6" t="s">
        <v>29</v>
      </c>
      <c r="C31" s="7">
        <f>'לא סחיר - חוזים עתידיים'!I11</f>
        <v>-7209.51</v>
      </c>
      <c r="D31" s="8">
        <f t="shared" si="0"/>
        <v>-4.6428873071158944E-3</v>
      </c>
    </row>
    <row r="32" spans="2:4">
      <c r="B32" s="6" t="s">
        <v>30</v>
      </c>
      <c r="C32" s="7">
        <f>'לא סחיר - מוצרים מובנים'!N11</f>
        <v>0</v>
      </c>
      <c r="D32" s="8">
        <f t="shared" si="0"/>
        <v>0</v>
      </c>
    </row>
    <row r="33" spans="2:6">
      <c r="B33" s="6" t="s">
        <v>31</v>
      </c>
      <c r="C33" s="7">
        <f>הלוואות!P10</f>
        <v>127.5</v>
      </c>
      <c r="D33" s="8">
        <f t="shared" si="0"/>
        <v>8.2109343305894085E-5</v>
      </c>
    </row>
    <row r="34" spans="2:6">
      <c r="B34" s="6" t="s">
        <v>32</v>
      </c>
      <c r="C34" s="7">
        <v>0</v>
      </c>
      <c r="D34" s="8">
        <f t="shared" si="0"/>
        <v>0</v>
      </c>
    </row>
    <row r="35" spans="2:6">
      <c r="B35" s="6" t="s">
        <v>33</v>
      </c>
      <c r="C35" s="7">
        <v>0</v>
      </c>
      <c r="D35" s="8">
        <f t="shared" si="0"/>
        <v>0</v>
      </c>
    </row>
    <row r="36" spans="2:6">
      <c r="B36" s="6" t="s">
        <v>34</v>
      </c>
      <c r="C36" s="7">
        <v>0</v>
      </c>
      <c r="D36" s="8">
        <f t="shared" si="0"/>
        <v>0</v>
      </c>
    </row>
    <row r="37" spans="2:6">
      <c r="B37" s="6" t="s">
        <v>35</v>
      </c>
      <c r="C37" s="7">
        <f>'השקעות אחרות'!I10</f>
        <v>5665.0899999999983</v>
      </c>
      <c r="D37" s="8">
        <f t="shared" si="0"/>
        <v>3.6482887817159797E-3</v>
      </c>
    </row>
    <row r="38" spans="2:6">
      <c r="B38" s="5" t="s">
        <v>36</v>
      </c>
      <c r="C38" s="5"/>
      <c r="D38" s="5"/>
    </row>
    <row r="39" spans="2:6">
      <c r="B39" s="6" t="s">
        <v>37</v>
      </c>
      <c r="C39" s="7">
        <v>0</v>
      </c>
      <c r="D39" s="8">
        <f t="shared" ref="D39:D41" si="1">C39/$C$42</f>
        <v>0</v>
      </c>
    </row>
    <row r="40" spans="2:6">
      <c r="B40" s="6" t="s">
        <v>38</v>
      </c>
      <c r="C40" s="7">
        <v>0</v>
      </c>
      <c r="D40" s="8">
        <f t="shared" si="1"/>
        <v>0</v>
      </c>
    </row>
    <row r="41" spans="2:6">
      <c r="B41" s="6" t="s">
        <v>39</v>
      </c>
      <c r="C41" s="7">
        <v>0</v>
      </c>
      <c r="D41" s="8">
        <f t="shared" si="1"/>
        <v>0</v>
      </c>
    </row>
    <row r="42" spans="2:6">
      <c r="B42" s="3" t="s">
        <v>40</v>
      </c>
      <c r="C42" s="9">
        <f>C11+C12+C23+C33+C34+C35+C36+C37+C39+C40+C41</f>
        <v>1552807.4500000004</v>
      </c>
      <c r="D42" s="10">
        <f>C42/$C$42</f>
        <v>1</v>
      </c>
      <c r="E42" s="21"/>
      <c r="F42" s="22"/>
    </row>
    <row r="43" spans="2:6">
      <c r="B43" s="6" t="s">
        <v>41</v>
      </c>
      <c r="C43" s="7">
        <f>'יתרת התחייבות להשקעה'!C10</f>
        <v>96156.84599999999</v>
      </c>
      <c r="D43" s="8">
        <v>0</v>
      </c>
    </row>
    <row r="45" spans="2:6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3.5649999999999999</v>
      </c>
    </row>
    <row r="48" spans="2:6">
      <c r="C48" s="6" t="s">
        <v>45</v>
      </c>
      <c r="D48" s="11">
        <v>3.2787999999999999</v>
      </c>
    </row>
    <row r="49" spans="3:4">
      <c r="C49" s="6" t="s">
        <v>46</v>
      </c>
      <c r="D49" s="11">
        <v>4.3986000000000001</v>
      </c>
    </row>
    <row r="50" spans="3:4">
      <c r="C50" s="6" t="s">
        <v>47</v>
      </c>
      <c r="D50" s="11">
        <v>3.6854</v>
      </c>
    </row>
    <row r="51" spans="3:4">
      <c r="C51" s="6" t="s">
        <v>48</v>
      </c>
      <c r="D51" s="11">
        <v>2.5002</v>
      </c>
    </row>
    <row r="52" spans="3:4">
      <c r="C52" s="6" t="s">
        <v>49</v>
      </c>
      <c r="D52" s="11">
        <v>3.9003000000000001</v>
      </c>
    </row>
    <row r="53" spans="3:4">
      <c r="C53" s="6" t="s">
        <v>50</v>
      </c>
      <c r="D53" s="11">
        <v>0.35189999999999999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0.52229999999999999</v>
      </c>
    </row>
    <row r="56" spans="3:4">
      <c r="C56" s="6" t="s">
        <v>53</v>
      </c>
      <c r="D56" s="11">
        <v>0.19939999999999999</v>
      </c>
    </row>
    <row r="57" spans="3:4">
      <c r="C57" s="6" t="s">
        <v>54</v>
      </c>
      <c r="D57" s="11">
        <v>2.1722000000000001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0.3402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0.14849999999999999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0.68069999999999997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0.1082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2.1061999999999999</v>
      </c>
    </row>
    <row r="70" spans="2:4">
      <c r="C70" s="6" t="s">
        <v>67</v>
      </c>
      <c r="D70" s="11">
        <v>0.53910000000000002</v>
      </c>
    </row>
    <row r="71" spans="2:4">
      <c r="C71" s="6" t="s">
        <v>68</v>
      </c>
      <c r="D71" s="11">
        <v>0.45679999999999998</v>
      </c>
    </row>
    <row r="72" spans="2:4">
      <c r="C72" s="6" t="s">
        <v>69</v>
      </c>
      <c r="D72" s="11">
        <v>2.4842</v>
      </c>
    </row>
    <row r="73" spans="2:4">
      <c r="C73" s="6" t="s">
        <v>70</v>
      </c>
      <c r="D73" s="11">
        <v>0.49940000000000001</v>
      </c>
    </row>
    <row r="74" spans="2:4">
      <c r="C74" s="6" t="s">
        <v>71</v>
      </c>
      <c r="D74" s="11">
        <v>0.85519999999999996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2.9030000000000002E-3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workbookViewId="0">
      <selection activeCell="L11" sqref="L11:L30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101230.12</v>
      </c>
      <c r="K10" s="10">
        <f>J10/$J$10</f>
        <v>1</v>
      </c>
      <c r="L10" s="10">
        <f>J10/'סכום נכסי הקרן'!$C$42</f>
        <v>6.5191675890014553E-2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101230.12</v>
      </c>
      <c r="K11" s="10">
        <f t="shared" ref="K11:K30" si="0">J11/$J$10</f>
        <v>1</v>
      </c>
      <c r="L11" s="10">
        <f>J11/'סכום נכסי הקרן'!$C$42</f>
        <v>6.5191675890014553E-2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f>SUM(J13:J16)</f>
        <v>6610.84</v>
      </c>
      <c r="K12" s="16">
        <f t="shared" si="0"/>
        <v>6.5305069281751324E-2</v>
      </c>
      <c r="L12" s="16">
        <f>J12/'סכום נכסי הקרן'!$C$42</f>
        <v>4.2573469105908774E-3</v>
      </c>
    </row>
    <row r="13" spans="2:12">
      <c r="B13" s="6" t="s">
        <v>1284</v>
      </c>
      <c r="C13" s="17">
        <v>4</v>
      </c>
      <c r="D13" s="6"/>
      <c r="E13" s="6"/>
      <c r="F13" s="6"/>
      <c r="G13" s="6" t="s">
        <v>93</v>
      </c>
      <c r="J13" s="7">
        <v>3</v>
      </c>
      <c r="K13" s="8">
        <f t="shared" si="0"/>
        <v>2.9635448421872859E-5</v>
      </c>
      <c r="L13" s="8">
        <f>J13/'סכום נכסי הקרן'!$C$42</f>
        <v>1.9319845483739783E-6</v>
      </c>
    </row>
    <row r="14" spans="2:12">
      <c r="B14" s="6" t="s">
        <v>1285</v>
      </c>
      <c r="C14" s="17">
        <v>4</v>
      </c>
      <c r="D14" s="18">
        <v>12</v>
      </c>
      <c r="E14" s="6" t="s">
        <v>94</v>
      </c>
      <c r="F14" s="6"/>
      <c r="G14" s="6" t="s">
        <v>93</v>
      </c>
      <c r="I14" s="23"/>
      <c r="J14" s="24">
        <v>0</v>
      </c>
      <c r="K14" s="8">
        <f t="shared" si="0"/>
        <v>0</v>
      </c>
      <c r="L14" s="8">
        <f>J14/'סכום נכסי הקרן'!$C$42</f>
        <v>0</v>
      </c>
    </row>
    <row r="15" spans="2:12">
      <c r="B15" s="6" t="s">
        <v>1286</v>
      </c>
      <c r="C15" s="17">
        <v>4</v>
      </c>
      <c r="D15" s="18">
        <v>12</v>
      </c>
      <c r="E15" s="6" t="s">
        <v>94</v>
      </c>
      <c r="F15" s="6"/>
      <c r="G15" s="6" t="s">
        <v>93</v>
      </c>
      <c r="J15" s="7">
        <v>6172.13</v>
      </c>
      <c r="K15" s="8">
        <f t="shared" si="0"/>
        <v>6.0971280089364713E-2</v>
      </c>
      <c r="L15" s="8">
        <f>J15/'סכום נכסי הקרן'!$C$42</f>
        <v>3.9748199301851616E-3</v>
      </c>
    </row>
    <row r="16" spans="2:12">
      <c r="B16" s="6" t="s">
        <v>1287</v>
      </c>
      <c r="C16" s="17">
        <v>4</v>
      </c>
      <c r="D16" s="18">
        <v>14</v>
      </c>
      <c r="E16" s="6" t="s">
        <v>95</v>
      </c>
      <c r="F16" s="6"/>
      <c r="G16" s="6" t="s">
        <v>93</v>
      </c>
      <c r="J16" s="7">
        <v>435.71</v>
      </c>
      <c r="K16" s="8">
        <f t="shared" si="0"/>
        <v>4.3041537439647412E-3</v>
      </c>
      <c r="L16" s="8">
        <f>J16/'סכום נכסי הקרן'!$C$42</f>
        <v>2.8059499585734207E-4</v>
      </c>
    </row>
    <row r="17" spans="2:12">
      <c r="B17" s="13" t="s">
        <v>96</v>
      </c>
      <c r="C17" s="14"/>
      <c r="D17" s="13"/>
      <c r="E17" s="13"/>
      <c r="F17" s="13"/>
      <c r="G17" s="13"/>
      <c r="J17" s="15">
        <v>25716.84</v>
      </c>
      <c r="K17" s="8">
        <f t="shared" si="0"/>
        <v>0.25404336179785225</v>
      </c>
      <c r="L17" s="8">
        <f>J17/'סכום נכסי הקרן'!$C$42</f>
        <v>1.6561512504335289E-2</v>
      </c>
    </row>
    <row r="18" spans="2:12">
      <c r="B18" s="6" t="s">
        <v>1288</v>
      </c>
      <c r="C18" s="17">
        <v>1000280</v>
      </c>
      <c r="D18" s="18">
        <v>12</v>
      </c>
      <c r="E18" s="6" t="s">
        <v>94</v>
      </c>
      <c r="F18" s="6"/>
      <c r="G18" s="6" t="s">
        <v>44</v>
      </c>
      <c r="I18" s="23"/>
      <c r="J18" s="7">
        <v>25684.66</v>
      </c>
      <c r="K18" s="8">
        <f t="shared" si="0"/>
        <v>0.25372547222111363</v>
      </c>
      <c r="L18" s="8">
        <f>J18/'סכום נכסי הקרן'!$C$42</f>
        <v>1.6540788750079732E-2</v>
      </c>
    </row>
    <row r="19" spans="2:12">
      <c r="B19" s="6" t="s">
        <v>1289</v>
      </c>
      <c r="C19" s="17">
        <v>1000298</v>
      </c>
      <c r="D19" s="18">
        <v>12</v>
      </c>
      <c r="E19" s="6" t="s">
        <v>94</v>
      </c>
      <c r="F19" s="6"/>
      <c r="G19" s="6" t="s">
        <v>49</v>
      </c>
      <c r="J19" s="7">
        <v>12.43</v>
      </c>
      <c r="K19" s="16">
        <f t="shared" si="0"/>
        <v>1.2278954129462655E-4</v>
      </c>
      <c r="L19" s="16">
        <f>J19/'סכום נכסי הקרן'!$C$42</f>
        <v>8.004855978762851E-6</v>
      </c>
    </row>
    <row r="20" spans="2:12">
      <c r="B20" s="6" t="s">
        <v>1290</v>
      </c>
      <c r="C20" s="17">
        <v>1000306</v>
      </c>
      <c r="D20" s="18">
        <v>12</v>
      </c>
      <c r="E20" s="6" t="s">
        <v>94</v>
      </c>
      <c r="F20" s="6"/>
      <c r="G20" s="6" t="s">
        <v>46</v>
      </c>
      <c r="J20" s="7">
        <v>14.66</v>
      </c>
      <c r="K20" s="8">
        <f t="shared" si="0"/>
        <v>1.4481855795488537E-4</v>
      </c>
      <c r="L20" s="8">
        <f>J20/'סכום נכסי הקרן'!$C$42</f>
        <v>9.4409644930541751E-6</v>
      </c>
    </row>
    <row r="21" spans="2:12">
      <c r="B21" s="6" t="s">
        <v>1291</v>
      </c>
      <c r="C21" s="17">
        <v>1000603</v>
      </c>
      <c r="D21" s="18">
        <v>12</v>
      </c>
      <c r="E21" s="6" t="s">
        <v>94</v>
      </c>
      <c r="F21" s="6"/>
      <c r="G21" s="6" t="s">
        <v>47</v>
      </c>
      <c r="J21" s="7">
        <v>5.08</v>
      </c>
      <c r="K21" s="8">
        <f t="shared" si="0"/>
        <v>5.0182692661038039E-5</v>
      </c>
      <c r="L21" s="8">
        <f>J21/'סכום נכסי הקרן'!$C$42</f>
        <v>3.2714938352466036E-6</v>
      </c>
    </row>
    <row r="22" spans="2:12">
      <c r="B22" s="13" t="s">
        <v>97</v>
      </c>
      <c r="C22" s="14"/>
      <c r="D22" s="13"/>
      <c r="E22" s="13"/>
      <c r="F22" s="13"/>
      <c r="G22" s="13"/>
      <c r="J22" s="15">
        <f>J23</f>
        <v>68902.44</v>
      </c>
      <c r="K22" s="8">
        <f t="shared" si="0"/>
        <v>0.68065156892039647</v>
      </c>
      <c r="L22" s="8">
        <f>J22/'סכום נכסי הקרן'!$C$42</f>
        <v>4.4372816475088388E-2</v>
      </c>
    </row>
    <row r="23" spans="2:12">
      <c r="B23" s="6" t="s">
        <v>1292</v>
      </c>
      <c r="C23" s="17">
        <v>10090</v>
      </c>
      <c r="D23" s="18">
        <v>12</v>
      </c>
      <c r="E23" s="6" t="s">
        <v>94</v>
      </c>
      <c r="F23" s="6"/>
      <c r="G23" s="6" t="s">
        <v>93</v>
      </c>
      <c r="J23" s="7">
        <v>68902.44</v>
      </c>
      <c r="K23" s="8">
        <f t="shared" si="0"/>
        <v>0.68065156892039647</v>
      </c>
      <c r="L23" s="8">
        <f>J23/'סכום נכסי הקרן'!$C$42</f>
        <v>4.4372816475088388E-2</v>
      </c>
    </row>
    <row r="24" spans="2:12">
      <c r="B24" s="13" t="s">
        <v>98</v>
      </c>
      <c r="C24" s="14"/>
      <c r="D24" s="13"/>
      <c r="E24" s="13"/>
      <c r="F24" s="13"/>
      <c r="G24" s="13"/>
      <c r="I24" s="23">
        <f>J23+J14</f>
        <v>68902.44</v>
      </c>
      <c r="J24" s="15">
        <v>0</v>
      </c>
      <c r="K24" s="8">
        <f t="shared" si="0"/>
        <v>0</v>
      </c>
      <c r="L24" s="8">
        <f>J24/'סכום נכסי הקרן'!$C$42</f>
        <v>0</v>
      </c>
    </row>
    <row r="25" spans="2:12">
      <c r="B25" s="13" t="s">
        <v>99</v>
      </c>
      <c r="C25" s="14"/>
      <c r="D25" s="13"/>
      <c r="E25" s="13"/>
      <c r="F25" s="13"/>
      <c r="G25" s="13"/>
      <c r="J25" s="15">
        <v>0</v>
      </c>
      <c r="K25" s="8">
        <f t="shared" si="0"/>
        <v>0</v>
      </c>
      <c r="L25" s="8">
        <f>J25/'סכום נכסי הקרן'!$C$42</f>
        <v>0</v>
      </c>
    </row>
    <row r="26" spans="2:12">
      <c r="B26" s="13" t="s">
        <v>100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101</v>
      </c>
      <c r="C27" s="14"/>
      <c r="D27" s="13"/>
      <c r="E27" s="13"/>
      <c r="F27" s="13"/>
      <c r="G27" s="13"/>
      <c r="J27" s="15">
        <v>0</v>
      </c>
      <c r="K27" s="8">
        <f t="shared" si="0"/>
        <v>0</v>
      </c>
      <c r="L27" s="8">
        <f>J27/'סכום נכסי הקרן'!$C$42</f>
        <v>0</v>
      </c>
    </row>
    <row r="28" spans="2:12">
      <c r="B28" s="3" t="s">
        <v>102</v>
      </c>
      <c r="C28" s="12"/>
      <c r="D28" s="3"/>
      <c r="E28" s="3"/>
      <c r="F28" s="3"/>
      <c r="G28" s="3"/>
      <c r="J28" s="9">
        <v>0</v>
      </c>
      <c r="K28" s="8">
        <f t="shared" si="0"/>
        <v>0</v>
      </c>
      <c r="L28" s="8">
        <f>J28/'סכום נכסי הקרן'!$C$42</f>
        <v>0</v>
      </c>
    </row>
    <row r="29" spans="2:12">
      <c r="B29" s="13" t="s">
        <v>96</v>
      </c>
      <c r="C29" s="14"/>
      <c r="D29" s="13"/>
      <c r="E29" s="13"/>
      <c r="F29" s="13"/>
      <c r="G29" s="13"/>
      <c r="J29" s="15">
        <v>0</v>
      </c>
      <c r="K29" s="8">
        <f t="shared" si="0"/>
        <v>0</v>
      </c>
      <c r="L29" s="8">
        <f>J29/'סכום נכסי הקרן'!$C$42</f>
        <v>0</v>
      </c>
    </row>
    <row r="30" spans="2:12">
      <c r="B30" s="13" t="s">
        <v>101</v>
      </c>
      <c r="C30" s="14"/>
      <c r="D30" s="13"/>
      <c r="E30" s="13"/>
      <c r="F30" s="13"/>
      <c r="G30" s="13"/>
      <c r="J30" s="15">
        <v>0</v>
      </c>
      <c r="K30" s="8">
        <f t="shared" si="0"/>
        <v>0</v>
      </c>
      <c r="L30" s="8">
        <f>J30/'סכום נכסי הקרן'!$C$42</f>
        <v>0</v>
      </c>
    </row>
    <row r="33" spans="2:7">
      <c r="B33" s="6" t="s">
        <v>103</v>
      </c>
      <c r="C33" s="17"/>
      <c r="D33" s="6"/>
      <c r="E33" s="6"/>
      <c r="F33" s="6"/>
      <c r="G33" s="6"/>
    </row>
    <row r="37" spans="2:7">
      <c r="B37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5"/>
  <sheetViews>
    <sheetView rightToLeft="1" topLeftCell="D8" workbookViewId="0">
      <selection activeCell="S8" sqref="S1:T1048576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104</v>
      </c>
    </row>
    <row r="7" spans="2:18" ht="15.75">
      <c r="B7" s="2" t="s">
        <v>105</v>
      </c>
    </row>
    <row r="8" spans="2:18">
      <c r="B8" s="3" t="s">
        <v>77</v>
      </c>
      <c r="C8" s="3" t="s">
        <v>78</v>
      </c>
      <c r="D8" s="3" t="s">
        <v>106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110</v>
      </c>
      <c r="O8" s="3" t="s">
        <v>85</v>
      </c>
      <c r="P8" s="3" t="s">
        <v>111</v>
      </c>
      <c r="Q8" s="3" t="s">
        <v>112</v>
      </c>
      <c r="R8" s="3" t="s">
        <v>113</v>
      </c>
    </row>
    <row r="9" spans="2:18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88</v>
      </c>
      <c r="K9" s="4" t="s">
        <v>88</v>
      </c>
      <c r="L9" s="4" t="s">
        <v>116</v>
      </c>
      <c r="M9" s="4" t="s">
        <v>117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118</v>
      </c>
      <c r="C11" s="12"/>
      <c r="D11" s="19"/>
      <c r="E11" s="3"/>
      <c r="F11" s="3"/>
      <c r="G11" s="3"/>
      <c r="H11" s="25">
        <v>5.2935494470712179</v>
      </c>
      <c r="I11" s="3"/>
      <c r="K11" s="10">
        <v>7.1999999999999998E-3</v>
      </c>
      <c r="L11" s="9">
        <v>301668595.05000001</v>
      </c>
      <c r="O11" s="9">
        <v>379692.66</v>
      </c>
      <c r="Q11" s="10">
        <v>1</v>
      </c>
      <c r="R11" s="10">
        <v>0.2445</v>
      </c>
    </row>
    <row r="12" spans="2:18">
      <c r="B12" s="3" t="s">
        <v>91</v>
      </c>
      <c r="C12" s="12"/>
      <c r="D12" s="19"/>
      <c r="E12" s="3"/>
      <c r="F12" s="3"/>
      <c r="G12" s="3"/>
      <c r="H12" s="25">
        <v>5.34</v>
      </c>
      <c r="I12" s="3"/>
      <c r="K12" s="10">
        <v>6.7999999999999996E-3</v>
      </c>
      <c r="L12" s="9">
        <v>300531595.05000001</v>
      </c>
      <c r="O12" s="9">
        <v>375404.94</v>
      </c>
      <c r="Q12" s="10">
        <v>0.98870000000000002</v>
      </c>
      <c r="R12" s="10">
        <v>0.24179999999999999</v>
      </c>
    </row>
    <row r="13" spans="2:18">
      <c r="B13" s="13" t="s">
        <v>119</v>
      </c>
      <c r="C13" s="14"/>
      <c r="D13" s="20"/>
      <c r="E13" s="13"/>
      <c r="F13" s="13"/>
      <c r="G13" s="13"/>
      <c r="H13" s="26">
        <v>4.2300000000000004</v>
      </c>
      <c r="I13" s="13"/>
      <c r="K13" s="16">
        <v>4.0000000000000001E-3</v>
      </c>
      <c r="L13" s="15">
        <v>102427391.05</v>
      </c>
      <c r="O13" s="15">
        <v>133052.44</v>
      </c>
      <c r="Q13" s="16">
        <v>0.35039999999999999</v>
      </c>
      <c r="R13" s="16">
        <v>8.5699999999999998E-2</v>
      </c>
    </row>
    <row r="14" spans="2:18">
      <c r="B14" s="13" t="s">
        <v>120</v>
      </c>
      <c r="C14" s="14"/>
      <c r="D14" s="20"/>
      <c r="E14" s="13"/>
      <c r="F14" s="13"/>
      <c r="G14" s="13"/>
      <c r="H14" s="26">
        <v>4.2300000000000004</v>
      </c>
      <c r="I14" s="13"/>
      <c r="K14" s="16">
        <v>4.0000000000000001E-3</v>
      </c>
      <c r="L14" s="15">
        <v>102427391.05</v>
      </c>
      <c r="O14" s="15">
        <v>133052.44</v>
      </c>
      <c r="Q14" s="16">
        <v>0.35039999999999999</v>
      </c>
      <c r="R14" s="16">
        <v>8.5699999999999998E-2</v>
      </c>
    </row>
    <row r="15" spans="2:18">
      <c r="B15" s="6" t="s">
        <v>121</v>
      </c>
      <c r="C15" s="17">
        <v>9590332</v>
      </c>
      <c r="D15" s="18" t="s">
        <v>122</v>
      </c>
      <c r="E15" s="6"/>
      <c r="F15" s="6"/>
      <c r="G15" s="6"/>
      <c r="H15" s="27">
        <v>1.29</v>
      </c>
      <c r="I15" s="6" t="s">
        <v>93</v>
      </c>
      <c r="J15" s="8">
        <v>0.04</v>
      </c>
      <c r="K15" s="8">
        <v>9.1999999999999998E-3</v>
      </c>
      <c r="L15" s="7">
        <v>31257717</v>
      </c>
      <c r="M15" s="7">
        <v>139.44999999999999</v>
      </c>
      <c r="N15" s="7">
        <v>0</v>
      </c>
      <c r="O15" s="7">
        <v>43588.89</v>
      </c>
      <c r="P15" s="8">
        <v>2E-3</v>
      </c>
      <c r="Q15" s="8">
        <v>0.1148</v>
      </c>
      <c r="R15" s="8">
        <v>2.81E-2</v>
      </c>
    </row>
    <row r="16" spans="2:18">
      <c r="B16" s="6" t="s">
        <v>123</v>
      </c>
      <c r="C16" s="17">
        <v>9590431</v>
      </c>
      <c r="D16" s="18" t="s">
        <v>122</v>
      </c>
      <c r="E16" s="6"/>
      <c r="F16" s="6"/>
      <c r="G16" s="6"/>
      <c r="H16" s="27">
        <v>4</v>
      </c>
      <c r="I16" s="6" t="s">
        <v>93</v>
      </c>
      <c r="J16" s="8">
        <v>0.04</v>
      </c>
      <c r="K16" s="8">
        <v>-1E-3</v>
      </c>
      <c r="L16" s="7">
        <v>15002735.73</v>
      </c>
      <c r="M16" s="7">
        <v>149</v>
      </c>
      <c r="N16" s="7">
        <v>0</v>
      </c>
      <c r="O16" s="7">
        <v>22354.080000000002</v>
      </c>
      <c r="P16" s="8">
        <v>1.2999999999999999E-3</v>
      </c>
      <c r="Q16" s="8">
        <v>5.8900000000000001E-2</v>
      </c>
      <c r="R16" s="8">
        <v>1.44E-2</v>
      </c>
    </row>
    <row r="17" spans="2:18">
      <c r="B17" s="6" t="s">
        <v>124</v>
      </c>
      <c r="C17" s="17">
        <v>1140847</v>
      </c>
      <c r="D17" s="18" t="s">
        <v>122</v>
      </c>
      <c r="E17" s="6"/>
      <c r="F17" s="6"/>
      <c r="G17" s="6"/>
      <c r="H17" s="27">
        <v>6.97</v>
      </c>
      <c r="I17" s="6" t="s">
        <v>93</v>
      </c>
      <c r="J17" s="8">
        <v>7.4999999999999997E-3</v>
      </c>
      <c r="K17" s="8">
        <v>-5.9999999999999995E-4</v>
      </c>
      <c r="L17" s="7">
        <v>1572667</v>
      </c>
      <c r="M17" s="7">
        <v>107.7</v>
      </c>
      <c r="N17" s="7">
        <v>0</v>
      </c>
      <c r="O17" s="7">
        <v>1693.76</v>
      </c>
      <c r="P17" s="8">
        <v>1E-4</v>
      </c>
      <c r="Q17" s="8">
        <v>4.4999999999999997E-3</v>
      </c>
      <c r="R17" s="8">
        <v>1.1000000000000001E-3</v>
      </c>
    </row>
    <row r="18" spans="2:18">
      <c r="B18" s="6" t="s">
        <v>125</v>
      </c>
      <c r="C18" s="17">
        <v>1134865</v>
      </c>
      <c r="D18" s="18" t="s">
        <v>122</v>
      </c>
      <c r="E18" s="6"/>
      <c r="F18" s="6"/>
      <c r="G18" s="6"/>
      <c r="H18" s="27">
        <v>22.36</v>
      </c>
      <c r="I18" s="6" t="s">
        <v>93</v>
      </c>
      <c r="J18" s="8">
        <v>0.01</v>
      </c>
      <c r="K18" s="8">
        <v>6.0000000000000001E-3</v>
      </c>
      <c r="L18" s="7">
        <v>1618646</v>
      </c>
      <c r="M18" s="7">
        <v>111.32</v>
      </c>
      <c r="N18" s="7">
        <v>0</v>
      </c>
      <c r="O18" s="7">
        <v>1801.88</v>
      </c>
      <c r="P18" s="8">
        <v>1E-4</v>
      </c>
      <c r="Q18" s="8">
        <v>4.7000000000000002E-3</v>
      </c>
      <c r="R18" s="8">
        <v>1.1999999999999999E-3</v>
      </c>
    </row>
    <row r="19" spans="2:18">
      <c r="B19" s="6" t="s">
        <v>126</v>
      </c>
      <c r="C19" s="17">
        <v>1120583</v>
      </c>
      <c r="D19" s="18" t="s">
        <v>122</v>
      </c>
      <c r="E19" s="6"/>
      <c r="F19" s="6"/>
      <c r="G19" s="6"/>
      <c r="H19" s="27">
        <v>17.329999999999998</v>
      </c>
      <c r="I19" s="6" t="s">
        <v>93</v>
      </c>
      <c r="J19" s="8">
        <v>2.75E-2</v>
      </c>
      <c r="K19" s="8">
        <v>3.0000000000000001E-3</v>
      </c>
      <c r="L19" s="7">
        <v>1466011</v>
      </c>
      <c r="M19" s="7">
        <v>163.28</v>
      </c>
      <c r="N19" s="7">
        <v>0</v>
      </c>
      <c r="O19" s="7">
        <v>2393.6999999999998</v>
      </c>
      <c r="P19" s="8">
        <v>1E-4</v>
      </c>
      <c r="Q19" s="8">
        <v>6.3E-3</v>
      </c>
      <c r="R19" s="8">
        <v>1.5E-3</v>
      </c>
    </row>
    <row r="20" spans="2:18">
      <c r="B20" s="6" t="s">
        <v>127</v>
      </c>
      <c r="C20" s="17">
        <v>1097708</v>
      </c>
      <c r="D20" s="18" t="s">
        <v>122</v>
      </c>
      <c r="E20" s="6"/>
      <c r="F20" s="6"/>
      <c r="G20" s="6"/>
      <c r="H20" s="27">
        <v>12.89</v>
      </c>
      <c r="I20" s="6" t="s">
        <v>93</v>
      </c>
      <c r="J20" s="8">
        <v>0.04</v>
      </c>
      <c r="K20" s="8">
        <v>1.4E-3</v>
      </c>
      <c r="L20" s="7">
        <v>6577555</v>
      </c>
      <c r="M20" s="7">
        <v>196.5</v>
      </c>
      <c r="N20" s="7">
        <v>0</v>
      </c>
      <c r="O20" s="7">
        <v>12924.9</v>
      </c>
      <c r="P20" s="8">
        <v>4.0000000000000002E-4</v>
      </c>
      <c r="Q20" s="8">
        <v>3.4000000000000002E-2</v>
      </c>
      <c r="R20" s="8">
        <v>8.3000000000000001E-3</v>
      </c>
    </row>
    <row r="21" spans="2:18">
      <c r="B21" s="6" t="s">
        <v>128</v>
      </c>
      <c r="C21" s="17">
        <v>1124056</v>
      </c>
      <c r="D21" s="18" t="s">
        <v>122</v>
      </c>
      <c r="E21" s="6"/>
      <c r="F21" s="6"/>
      <c r="G21" s="6"/>
      <c r="H21" s="27">
        <v>2.42</v>
      </c>
      <c r="I21" s="6" t="s">
        <v>93</v>
      </c>
      <c r="J21" s="8">
        <v>2.75E-2</v>
      </c>
      <c r="K21" s="8">
        <v>1.2999999999999999E-3</v>
      </c>
      <c r="L21" s="7">
        <v>7813385.3200000003</v>
      </c>
      <c r="M21" s="7">
        <v>111.99</v>
      </c>
      <c r="N21" s="7">
        <v>0</v>
      </c>
      <c r="O21" s="7">
        <v>8750.2099999999991</v>
      </c>
      <c r="P21" s="8">
        <v>5.0000000000000001E-4</v>
      </c>
      <c r="Q21" s="8">
        <v>2.3E-2</v>
      </c>
      <c r="R21" s="8">
        <v>5.5999999999999999E-3</v>
      </c>
    </row>
    <row r="22" spans="2:18">
      <c r="B22" s="6" t="s">
        <v>129</v>
      </c>
      <c r="C22" s="17">
        <v>1128081</v>
      </c>
      <c r="D22" s="18" t="s">
        <v>122</v>
      </c>
      <c r="E22" s="6"/>
      <c r="F22" s="6"/>
      <c r="G22" s="6"/>
      <c r="H22" s="27">
        <v>3.4</v>
      </c>
      <c r="I22" s="6" t="s">
        <v>93</v>
      </c>
      <c r="J22" s="8">
        <v>1.7500000000000002E-2</v>
      </c>
      <c r="K22" s="8">
        <v>5.9999999999999995E-4</v>
      </c>
      <c r="L22" s="7">
        <v>21744608</v>
      </c>
      <c r="M22" s="7">
        <v>108.8</v>
      </c>
      <c r="N22" s="7">
        <v>0</v>
      </c>
      <c r="O22" s="7">
        <v>23658.13</v>
      </c>
      <c r="P22" s="8">
        <v>1.2999999999999999E-3</v>
      </c>
      <c r="Q22" s="8">
        <v>6.2300000000000001E-2</v>
      </c>
      <c r="R22" s="8">
        <v>1.52E-2</v>
      </c>
    </row>
    <row r="23" spans="2:18">
      <c r="B23" s="6" t="s">
        <v>130</v>
      </c>
      <c r="C23" s="17">
        <v>1137181</v>
      </c>
      <c r="D23" s="18" t="s">
        <v>122</v>
      </c>
      <c r="E23" s="6"/>
      <c r="F23" s="6"/>
      <c r="G23" s="6"/>
      <c r="H23" s="27">
        <v>0.57999999999999996</v>
      </c>
      <c r="I23" s="6" t="s">
        <v>93</v>
      </c>
      <c r="J23" s="8">
        <v>1E-3</v>
      </c>
      <c r="K23" s="8">
        <v>1.49E-2</v>
      </c>
      <c r="L23" s="7">
        <v>6564670</v>
      </c>
      <c r="M23" s="7">
        <v>100.23</v>
      </c>
      <c r="N23" s="7">
        <v>0</v>
      </c>
      <c r="O23" s="7">
        <v>6579.77</v>
      </c>
      <c r="P23" s="8">
        <v>4.0000000000000002E-4</v>
      </c>
      <c r="Q23" s="8">
        <v>1.7299999999999999E-2</v>
      </c>
      <c r="R23" s="8">
        <v>4.1999999999999997E-3</v>
      </c>
    </row>
    <row r="24" spans="2:18">
      <c r="B24" s="6" t="s">
        <v>131</v>
      </c>
      <c r="C24" s="17">
        <v>1135912</v>
      </c>
      <c r="D24" s="18" t="s">
        <v>122</v>
      </c>
      <c r="E24" s="6"/>
      <c r="F24" s="6"/>
      <c r="G24" s="6"/>
      <c r="H24" s="27">
        <v>5.48</v>
      </c>
      <c r="I24" s="6" t="s">
        <v>93</v>
      </c>
      <c r="J24" s="8">
        <v>7.4999999999999997E-3</v>
      </c>
      <c r="K24" s="8">
        <v>-8.9999999999999998E-4</v>
      </c>
      <c r="L24" s="7">
        <v>8809396</v>
      </c>
      <c r="M24" s="7">
        <v>105.65</v>
      </c>
      <c r="N24" s="7">
        <v>0</v>
      </c>
      <c r="O24" s="7">
        <v>9307.1299999999992</v>
      </c>
      <c r="P24" s="8">
        <v>5.9999999999999995E-4</v>
      </c>
      <c r="Q24" s="8">
        <v>2.4500000000000001E-2</v>
      </c>
      <c r="R24" s="8">
        <v>6.0000000000000001E-3</v>
      </c>
    </row>
    <row r="25" spans="2:18">
      <c r="B25" s="13" t="s">
        <v>132</v>
      </c>
      <c r="C25" s="14"/>
      <c r="D25" s="20"/>
      <c r="E25" s="13"/>
      <c r="F25" s="13"/>
      <c r="G25" s="13"/>
      <c r="H25" s="26">
        <v>5.96</v>
      </c>
      <c r="I25" s="13"/>
      <c r="J25" s="29"/>
      <c r="K25" s="16">
        <v>8.3000000000000001E-3</v>
      </c>
      <c r="L25" s="15">
        <v>198104204</v>
      </c>
      <c r="O25" s="15">
        <v>242352.5</v>
      </c>
      <c r="Q25" s="16">
        <v>0.63829999999999998</v>
      </c>
      <c r="R25" s="16">
        <v>0.15609999999999999</v>
      </c>
    </row>
    <row r="26" spans="2:18">
      <c r="B26" s="13" t="s">
        <v>133</v>
      </c>
      <c r="C26" s="14"/>
      <c r="D26" s="20"/>
      <c r="E26" s="13"/>
      <c r="F26" s="13"/>
      <c r="G26" s="13"/>
      <c r="H26" s="28"/>
      <c r="I26" s="13"/>
      <c r="J26" s="29"/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134</v>
      </c>
      <c r="C27" s="14"/>
      <c r="D27" s="20"/>
      <c r="E27" s="13"/>
      <c r="F27" s="13"/>
      <c r="G27" s="13"/>
      <c r="H27" s="26">
        <v>6.02</v>
      </c>
      <c r="I27" s="13"/>
      <c r="J27" s="29"/>
      <c r="K27" s="16">
        <v>8.3999999999999995E-3</v>
      </c>
      <c r="L27" s="15">
        <v>194800082</v>
      </c>
      <c r="O27" s="15">
        <v>239059.22</v>
      </c>
      <c r="Q27" s="16">
        <v>0.62960000000000005</v>
      </c>
      <c r="R27" s="16">
        <v>0.154</v>
      </c>
    </row>
    <row r="28" spans="2:18">
      <c r="B28" s="6" t="s">
        <v>135</v>
      </c>
      <c r="C28" s="17">
        <v>1150879</v>
      </c>
      <c r="D28" s="18" t="s">
        <v>122</v>
      </c>
      <c r="E28" s="6"/>
      <c r="F28" s="6"/>
      <c r="G28" s="6"/>
      <c r="H28" s="27">
        <v>7.79</v>
      </c>
      <c r="I28" s="6" t="s">
        <v>93</v>
      </c>
      <c r="J28" s="8">
        <v>2.2499999999999999E-2</v>
      </c>
      <c r="K28" s="8">
        <v>1.01E-2</v>
      </c>
      <c r="L28" s="7">
        <v>3658856</v>
      </c>
      <c r="M28" s="7">
        <v>111.19</v>
      </c>
      <c r="N28" s="7">
        <v>0</v>
      </c>
      <c r="O28" s="7">
        <v>4068.28</v>
      </c>
      <c r="P28" s="8">
        <v>2.0000000000000001E-4</v>
      </c>
      <c r="Q28" s="8">
        <v>1.0699999999999999E-2</v>
      </c>
      <c r="R28" s="8">
        <v>2.5999999999999999E-3</v>
      </c>
    </row>
    <row r="29" spans="2:18">
      <c r="B29" s="6" t="s">
        <v>136</v>
      </c>
      <c r="C29" s="17">
        <v>1141225</v>
      </c>
      <c r="D29" s="18" t="s">
        <v>122</v>
      </c>
      <c r="E29" s="6"/>
      <c r="F29" s="6"/>
      <c r="G29" s="6"/>
      <c r="H29" s="27">
        <v>2.63</v>
      </c>
      <c r="I29" s="6" t="s">
        <v>93</v>
      </c>
      <c r="J29" s="8">
        <v>1.2500000000000001E-2</v>
      </c>
      <c r="K29" s="8">
        <v>4.4000000000000003E-3</v>
      </c>
      <c r="L29" s="7">
        <v>1947888</v>
      </c>
      <c r="M29" s="7">
        <v>102.56</v>
      </c>
      <c r="N29" s="7">
        <v>0</v>
      </c>
      <c r="O29" s="7">
        <v>1997.75</v>
      </c>
      <c r="P29" s="8">
        <v>2.0000000000000001E-4</v>
      </c>
      <c r="Q29" s="8">
        <v>5.3E-3</v>
      </c>
      <c r="R29" s="8">
        <v>1.2999999999999999E-3</v>
      </c>
    </row>
    <row r="30" spans="2:18">
      <c r="B30" s="6" t="s">
        <v>137</v>
      </c>
      <c r="C30" s="17">
        <v>1160985</v>
      </c>
      <c r="D30" s="18" t="s">
        <v>122</v>
      </c>
      <c r="E30" s="6"/>
      <c r="F30" s="6"/>
      <c r="G30" s="6"/>
      <c r="H30" s="27">
        <v>9.56</v>
      </c>
      <c r="I30" s="6" t="s">
        <v>93</v>
      </c>
      <c r="J30" s="8">
        <v>0.01</v>
      </c>
      <c r="K30" s="8">
        <v>1.0699999999999999E-2</v>
      </c>
      <c r="L30" s="7">
        <v>904220</v>
      </c>
      <c r="M30" s="7">
        <v>99.3</v>
      </c>
      <c r="N30" s="7">
        <v>0</v>
      </c>
      <c r="O30" s="7">
        <v>897.89</v>
      </c>
      <c r="P30" s="8">
        <v>2.0000000000000001E-4</v>
      </c>
      <c r="Q30" s="8">
        <v>2.3999999999999998E-3</v>
      </c>
      <c r="R30" s="8">
        <v>5.9999999999999995E-4</v>
      </c>
    </row>
    <row r="31" spans="2:18">
      <c r="B31" s="6" t="s">
        <v>138</v>
      </c>
      <c r="C31" s="17">
        <v>1158104</v>
      </c>
      <c r="D31" s="18" t="s">
        <v>122</v>
      </c>
      <c r="E31" s="6"/>
      <c r="F31" s="6"/>
      <c r="G31" s="6"/>
      <c r="H31" s="27">
        <v>2.31</v>
      </c>
      <c r="I31" s="6" t="s">
        <v>93</v>
      </c>
      <c r="J31" s="8">
        <v>7.4999999999999997E-3</v>
      </c>
      <c r="K31" s="8">
        <v>4.1000000000000003E-3</v>
      </c>
      <c r="L31" s="7">
        <v>9694693</v>
      </c>
      <c r="M31" s="7">
        <v>101.3</v>
      </c>
      <c r="N31" s="7">
        <v>0</v>
      </c>
      <c r="O31" s="7">
        <v>9820.7199999999993</v>
      </c>
      <c r="P31" s="8">
        <v>1E-3</v>
      </c>
      <c r="Q31" s="8">
        <v>2.5899999999999999E-2</v>
      </c>
      <c r="R31" s="8">
        <v>6.3E-3</v>
      </c>
    </row>
    <row r="32" spans="2:18">
      <c r="B32" s="6" t="s">
        <v>139</v>
      </c>
      <c r="C32" s="17">
        <v>1123272</v>
      </c>
      <c r="D32" s="18" t="s">
        <v>122</v>
      </c>
      <c r="E32" s="6"/>
      <c r="F32" s="6"/>
      <c r="G32" s="6"/>
      <c r="H32" s="27">
        <v>1.79</v>
      </c>
      <c r="I32" s="6" t="s">
        <v>93</v>
      </c>
      <c r="J32" s="8">
        <v>5.5E-2</v>
      </c>
      <c r="K32" s="8">
        <v>3.5999999999999999E-3</v>
      </c>
      <c r="L32" s="7">
        <v>20136203</v>
      </c>
      <c r="M32" s="7">
        <v>110.31</v>
      </c>
      <c r="N32" s="7">
        <v>0</v>
      </c>
      <c r="O32" s="7">
        <v>22212.25</v>
      </c>
      <c r="P32" s="8">
        <v>1.1000000000000001E-3</v>
      </c>
      <c r="Q32" s="8">
        <v>5.8500000000000003E-2</v>
      </c>
      <c r="R32" s="8">
        <v>1.43E-2</v>
      </c>
    </row>
    <row r="33" spans="2:18">
      <c r="B33" s="6" t="s">
        <v>140</v>
      </c>
      <c r="C33" s="17">
        <v>1125400</v>
      </c>
      <c r="D33" s="18" t="s">
        <v>122</v>
      </c>
      <c r="E33" s="6"/>
      <c r="F33" s="6"/>
      <c r="G33" s="6"/>
      <c r="H33" s="27">
        <v>15.12</v>
      </c>
      <c r="I33" s="6" t="s">
        <v>93</v>
      </c>
      <c r="J33" s="8">
        <v>5.5E-2</v>
      </c>
      <c r="K33" s="8">
        <v>1.89E-2</v>
      </c>
      <c r="L33" s="7">
        <v>19635183</v>
      </c>
      <c r="M33" s="7">
        <v>165.1</v>
      </c>
      <c r="N33" s="7">
        <v>0</v>
      </c>
      <c r="O33" s="7">
        <v>32417.69</v>
      </c>
      <c r="P33" s="8">
        <v>1.1000000000000001E-3</v>
      </c>
      <c r="Q33" s="8">
        <v>8.5400000000000004E-2</v>
      </c>
      <c r="R33" s="8">
        <v>2.0899999999999998E-2</v>
      </c>
    </row>
    <row r="34" spans="2:18">
      <c r="B34" s="6" t="s">
        <v>141</v>
      </c>
      <c r="C34" s="17">
        <v>1126747</v>
      </c>
      <c r="D34" s="18" t="s">
        <v>122</v>
      </c>
      <c r="E34" s="6"/>
      <c r="F34" s="6"/>
      <c r="G34" s="6"/>
      <c r="H34" s="27">
        <v>2.89</v>
      </c>
      <c r="I34" s="6" t="s">
        <v>93</v>
      </c>
      <c r="J34" s="8">
        <v>4.2500000000000003E-2</v>
      </c>
      <c r="K34" s="8">
        <v>4.8999999999999998E-3</v>
      </c>
      <c r="L34" s="7">
        <v>23385534</v>
      </c>
      <c r="M34" s="7">
        <v>111.16</v>
      </c>
      <c r="N34" s="7">
        <v>0</v>
      </c>
      <c r="O34" s="7">
        <v>25995.360000000001</v>
      </c>
      <c r="P34" s="8">
        <v>1.4E-3</v>
      </c>
      <c r="Q34" s="8">
        <v>6.8500000000000005E-2</v>
      </c>
      <c r="R34" s="8">
        <v>1.67E-2</v>
      </c>
    </row>
    <row r="35" spans="2:18">
      <c r="B35" s="6" t="s">
        <v>142</v>
      </c>
      <c r="C35" s="17">
        <v>1130848</v>
      </c>
      <c r="D35" s="18" t="s">
        <v>122</v>
      </c>
      <c r="E35" s="6"/>
      <c r="F35" s="6"/>
      <c r="G35" s="6"/>
      <c r="H35" s="27">
        <v>3.8</v>
      </c>
      <c r="I35" s="6" t="s">
        <v>93</v>
      </c>
      <c r="J35" s="8">
        <v>3.7499999999999999E-2</v>
      </c>
      <c r="K35" s="8">
        <v>5.4999999999999997E-3</v>
      </c>
      <c r="L35" s="7">
        <v>38624160</v>
      </c>
      <c r="M35" s="7">
        <v>112.64</v>
      </c>
      <c r="N35" s="7">
        <v>0</v>
      </c>
      <c r="O35" s="7">
        <v>43506.25</v>
      </c>
      <c r="P35" s="8">
        <v>2.3999999999999998E-3</v>
      </c>
      <c r="Q35" s="8">
        <v>0.11459999999999999</v>
      </c>
      <c r="R35" s="8">
        <v>2.8000000000000001E-2</v>
      </c>
    </row>
    <row r="36" spans="2:18">
      <c r="B36" s="6" t="s">
        <v>143</v>
      </c>
      <c r="C36" s="17">
        <v>1139344</v>
      </c>
      <c r="D36" s="18" t="s">
        <v>122</v>
      </c>
      <c r="E36" s="6"/>
      <c r="F36" s="6"/>
      <c r="G36" s="6"/>
      <c r="H36" s="27">
        <v>6.62</v>
      </c>
      <c r="I36" s="6" t="s">
        <v>93</v>
      </c>
      <c r="J36" s="8">
        <v>0.02</v>
      </c>
      <c r="K36" s="8">
        <v>8.8999999999999999E-3</v>
      </c>
      <c r="L36" s="7">
        <v>9472340</v>
      </c>
      <c r="M36" s="7">
        <v>107.5</v>
      </c>
      <c r="N36" s="7">
        <v>0</v>
      </c>
      <c r="O36" s="7">
        <v>10182.77</v>
      </c>
      <c r="P36" s="8">
        <v>5.9999999999999995E-4</v>
      </c>
      <c r="Q36" s="8">
        <v>2.6800000000000001E-2</v>
      </c>
      <c r="R36" s="8">
        <v>6.6E-3</v>
      </c>
    </row>
    <row r="37" spans="2:18">
      <c r="B37" s="6" t="s">
        <v>144</v>
      </c>
      <c r="C37" s="17">
        <v>1140193</v>
      </c>
      <c r="D37" s="18" t="s">
        <v>122</v>
      </c>
      <c r="E37" s="6"/>
      <c r="F37" s="6"/>
      <c r="G37" s="6"/>
      <c r="H37" s="27">
        <v>18.8</v>
      </c>
      <c r="I37" s="6" t="s">
        <v>93</v>
      </c>
      <c r="J37" s="8">
        <v>3.7499999999999999E-2</v>
      </c>
      <c r="K37" s="8">
        <v>2.1299999999999999E-2</v>
      </c>
      <c r="L37" s="7">
        <v>4851162</v>
      </c>
      <c r="M37" s="7">
        <v>132.96</v>
      </c>
      <c r="N37" s="7">
        <v>0</v>
      </c>
      <c r="O37" s="7">
        <v>6450.1</v>
      </c>
      <c r="P37" s="8">
        <v>2.9999999999999997E-4</v>
      </c>
      <c r="Q37" s="8">
        <v>1.7000000000000001E-2</v>
      </c>
      <c r="R37" s="8">
        <v>4.1999999999999997E-3</v>
      </c>
    </row>
    <row r="38" spans="2:18">
      <c r="B38" s="6" t="s">
        <v>145</v>
      </c>
      <c r="C38" s="17">
        <v>1138130</v>
      </c>
      <c r="D38" s="18" t="s">
        <v>122</v>
      </c>
      <c r="E38" s="6"/>
      <c r="F38" s="6"/>
      <c r="G38" s="6"/>
      <c r="H38" s="27">
        <v>1.07</v>
      </c>
      <c r="I38" s="6" t="s">
        <v>93</v>
      </c>
      <c r="J38" s="8">
        <v>0.01</v>
      </c>
      <c r="K38" s="8">
        <v>2.5000000000000001E-3</v>
      </c>
      <c r="L38" s="7">
        <v>10238160</v>
      </c>
      <c r="M38" s="7">
        <v>101.73</v>
      </c>
      <c r="N38" s="7">
        <v>0</v>
      </c>
      <c r="O38" s="7">
        <v>10415.280000000001</v>
      </c>
      <c r="P38" s="8">
        <v>6.9999999999999999E-4</v>
      </c>
      <c r="Q38" s="8">
        <v>2.7400000000000001E-2</v>
      </c>
      <c r="R38" s="8">
        <v>6.7000000000000002E-3</v>
      </c>
    </row>
    <row r="39" spans="2:18">
      <c r="B39" s="6" t="s">
        <v>146</v>
      </c>
      <c r="C39" s="17">
        <v>1135557</v>
      </c>
      <c r="D39" s="18" t="s">
        <v>122</v>
      </c>
      <c r="E39" s="6"/>
      <c r="F39" s="6"/>
      <c r="G39" s="6"/>
      <c r="H39" s="27">
        <v>5.18</v>
      </c>
      <c r="I39" s="6" t="s">
        <v>93</v>
      </c>
      <c r="J39" s="8">
        <v>1.7500000000000002E-2</v>
      </c>
      <c r="K39" s="8">
        <v>7.4000000000000003E-3</v>
      </c>
      <c r="L39" s="7">
        <v>1896661</v>
      </c>
      <c r="M39" s="7">
        <v>106.39</v>
      </c>
      <c r="N39" s="7">
        <v>0</v>
      </c>
      <c r="O39" s="7">
        <v>2017.86</v>
      </c>
      <c r="P39" s="8">
        <v>1E-4</v>
      </c>
      <c r="Q39" s="8">
        <v>5.3E-3</v>
      </c>
      <c r="R39" s="8">
        <v>1.2999999999999999E-3</v>
      </c>
    </row>
    <row r="40" spans="2:18">
      <c r="B40" s="6" t="s">
        <v>147</v>
      </c>
      <c r="C40" s="17">
        <v>1099456</v>
      </c>
      <c r="D40" s="18" t="s">
        <v>122</v>
      </c>
      <c r="E40" s="6"/>
      <c r="F40" s="6"/>
      <c r="G40" s="6"/>
      <c r="H40" s="27">
        <v>5.64</v>
      </c>
      <c r="I40" s="6" t="s">
        <v>93</v>
      </c>
      <c r="J40" s="8">
        <v>6.25E-2</v>
      </c>
      <c r="K40" s="8">
        <v>8.3000000000000001E-3</v>
      </c>
      <c r="L40" s="7">
        <v>50355022</v>
      </c>
      <c r="M40" s="7">
        <v>137.18</v>
      </c>
      <c r="N40" s="7">
        <v>0</v>
      </c>
      <c r="O40" s="7">
        <v>69077.02</v>
      </c>
      <c r="P40" s="8">
        <v>3.0999999999999999E-3</v>
      </c>
      <c r="Q40" s="8">
        <v>0.18190000000000001</v>
      </c>
      <c r="R40" s="8">
        <v>4.4499999999999998E-2</v>
      </c>
    </row>
    <row r="41" spans="2:18">
      <c r="B41" s="13" t="s">
        <v>148</v>
      </c>
      <c r="C41" s="14"/>
      <c r="D41" s="20"/>
      <c r="E41" s="13"/>
      <c r="F41" s="13"/>
      <c r="G41" s="13"/>
      <c r="H41" s="26">
        <v>1.62</v>
      </c>
      <c r="I41" s="13"/>
      <c r="J41" s="29"/>
      <c r="K41" s="16">
        <v>3.3999999999999998E-3</v>
      </c>
      <c r="L41" s="15">
        <v>3304122</v>
      </c>
      <c r="O41" s="15">
        <v>3293.28</v>
      </c>
      <c r="Q41" s="16">
        <v>8.6999999999999994E-3</v>
      </c>
      <c r="R41" s="16">
        <v>2.0999999999999999E-3</v>
      </c>
    </row>
    <row r="42" spans="2:18">
      <c r="B42" s="6" t="s">
        <v>149</v>
      </c>
      <c r="C42" s="17">
        <v>1127646</v>
      </c>
      <c r="D42" s="18" t="s">
        <v>122</v>
      </c>
      <c r="E42" s="6"/>
      <c r="F42" s="6"/>
      <c r="G42" s="6"/>
      <c r="H42" s="27">
        <v>1.67</v>
      </c>
      <c r="I42" s="6" t="s">
        <v>93</v>
      </c>
      <c r="J42" s="8">
        <v>1.325E-3</v>
      </c>
      <c r="K42" s="8">
        <v>3.3999999999999998E-3</v>
      </c>
      <c r="L42" s="7">
        <v>3195250</v>
      </c>
      <c r="M42" s="7">
        <v>99.66</v>
      </c>
      <c r="N42" s="7">
        <v>0</v>
      </c>
      <c r="O42" s="7">
        <v>3184.39</v>
      </c>
      <c r="P42" s="8">
        <v>2.0000000000000001E-4</v>
      </c>
      <c r="Q42" s="8">
        <v>8.3999999999999995E-3</v>
      </c>
      <c r="R42" s="8">
        <v>2.0999999999999999E-3</v>
      </c>
    </row>
    <row r="43" spans="2:18">
      <c r="B43" s="6" t="s">
        <v>150</v>
      </c>
      <c r="C43" s="17">
        <v>1116193</v>
      </c>
      <c r="D43" s="18" t="s">
        <v>122</v>
      </c>
      <c r="E43" s="6"/>
      <c r="F43" s="6"/>
      <c r="G43" s="6"/>
      <c r="H43" s="27">
        <v>0.17</v>
      </c>
      <c r="I43" s="6" t="s">
        <v>93</v>
      </c>
      <c r="J43" s="8">
        <v>1.325E-3</v>
      </c>
      <c r="K43" s="8">
        <v>8.0000000000000004E-4</v>
      </c>
      <c r="L43" s="7">
        <v>108872</v>
      </c>
      <c r="M43" s="7">
        <v>100.02</v>
      </c>
      <c r="N43" s="7">
        <v>0</v>
      </c>
      <c r="O43" s="7">
        <v>108.89</v>
      </c>
      <c r="P43" s="8">
        <v>0</v>
      </c>
      <c r="Q43" s="8">
        <v>2.9999999999999997E-4</v>
      </c>
      <c r="R43" s="8">
        <v>1E-4</v>
      </c>
    </row>
    <row r="44" spans="2:18">
      <c r="B44" s="13" t="s">
        <v>151</v>
      </c>
      <c r="C44" s="14"/>
      <c r="D44" s="20"/>
      <c r="E44" s="13"/>
      <c r="F44" s="13"/>
      <c r="G44" s="13"/>
      <c r="H44" s="28"/>
      <c r="I44" s="13"/>
      <c r="J44" s="29"/>
      <c r="L44" s="15">
        <v>0</v>
      </c>
      <c r="O44" s="15">
        <v>0</v>
      </c>
      <c r="Q44" s="16">
        <v>0</v>
      </c>
      <c r="R44" s="16">
        <v>0</v>
      </c>
    </row>
    <row r="45" spans="2:18">
      <c r="B45" s="3" t="s">
        <v>102</v>
      </c>
      <c r="C45" s="12"/>
      <c r="D45" s="19"/>
      <c r="E45" s="3"/>
      <c r="F45" s="3"/>
      <c r="G45" s="3"/>
      <c r="H45" s="9">
        <v>2.15</v>
      </c>
      <c r="I45" s="3"/>
      <c r="J45" s="29"/>
      <c r="K45" s="10">
        <v>0.04</v>
      </c>
      <c r="L45" s="9">
        <v>1137000</v>
      </c>
      <c r="O45" s="9">
        <v>4287.71</v>
      </c>
      <c r="Q45" s="10">
        <v>1.1299999999999999E-2</v>
      </c>
      <c r="R45" s="10">
        <v>2.8E-3</v>
      </c>
    </row>
    <row r="46" spans="2:18">
      <c r="B46" s="13" t="s">
        <v>152</v>
      </c>
      <c r="C46" s="14"/>
      <c r="D46" s="20"/>
      <c r="E46" s="13"/>
      <c r="F46" s="13"/>
      <c r="G46" s="13"/>
      <c r="H46" s="26">
        <v>2.15</v>
      </c>
      <c r="I46" s="13"/>
      <c r="J46" s="29"/>
      <c r="K46" s="16">
        <v>0.04</v>
      </c>
      <c r="L46" s="15">
        <v>1137000</v>
      </c>
      <c r="O46" s="15">
        <v>4287.71</v>
      </c>
      <c r="Q46" s="16">
        <v>1.1299999999999999E-2</v>
      </c>
      <c r="R46" s="16">
        <v>2.8E-3</v>
      </c>
    </row>
    <row r="47" spans="2:18">
      <c r="B47" s="6" t="s">
        <v>153</v>
      </c>
      <c r="C47" s="17" t="s">
        <v>154</v>
      </c>
      <c r="D47" s="18" t="s">
        <v>155</v>
      </c>
      <c r="E47" s="6" t="s">
        <v>156</v>
      </c>
      <c r="F47" s="6" t="s">
        <v>157</v>
      </c>
      <c r="G47" s="6"/>
      <c r="H47">
        <v>2.15</v>
      </c>
      <c r="I47" s="6" t="s">
        <v>44</v>
      </c>
      <c r="J47" s="8">
        <v>0.04</v>
      </c>
      <c r="K47" s="8">
        <v>0.04</v>
      </c>
      <c r="L47" s="7">
        <v>1137000</v>
      </c>
      <c r="M47" s="7">
        <v>105.78</v>
      </c>
      <c r="N47" s="7">
        <v>0</v>
      </c>
      <c r="O47" s="7">
        <v>4287.71</v>
      </c>
      <c r="P47" s="8">
        <v>8.0000000000000004E-4</v>
      </c>
      <c r="Q47" s="8">
        <v>1.1299999999999999E-2</v>
      </c>
      <c r="R47" s="8">
        <v>2.8E-3</v>
      </c>
    </row>
    <row r="48" spans="2:18">
      <c r="B48" s="13" t="s">
        <v>158</v>
      </c>
      <c r="C48" s="14"/>
      <c r="D48" s="20"/>
      <c r="E48" s="13"/>
      <c r="F48" s="13"/>
      <c r="G48" s="13"/>
      <c r="I48" s="13"/>
      <c r="L48" s="15">
        <v>0</v>
      </c>
      <c r="O48" s="15">
        <v>0</v>
      </c>
      <c r="Q48" s="16">
        <v>0</v>
      </c>
      <c r="R48" s="16">
        <v>0</v>
      </c>
    </row>
    <row r="50" spans="2:9">
      <c r="H50" s="28"/>
    </row>
    <row r="51" spans="2:9">
      <c r="B51" s="6" t="s">
        <v>103</v>
      </c>
      <c r="C51" s="17"/>
      <c r="D51" s="18"/>
      <c r="E51" s="6"/>
      <c r="F51" s="6"/>
      <c r="G51" s="6"/>
      <c r="I51" s="6"/>
    </row>
    <row r="55" spans="2:9">
      <c r="B55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104</v>
      </c>
    </row>
    <row r="7" spans="2:21" ht="15.75">
      <c r="B7" s="2" t="s">
        <v>159</v>
      </c>
    </row>
    <row r="8" spans="2:21">
      <c r="B8" s="3" t="s">
        <v>77</v>
      </c>
      <c r="C8" s="3" t="s">
        <v>78</v>
      </c>
      <c r="D8" s="3" t="s">
        <v>106</v>
      </c>
      <c r="E8" s="3" t="s">
        <v>160</v>
      </c>
      <c r="F8" s="3" t="s">
        <v>79</v>
      </c>
      <c r="G8" s="3" t="s">
        <v>161</v>
      </c>
      <c r="H8" s="3" t="s">
        <v>80</v>
      </c>
      <c r="I8" s="3" t="s">
        <v>81</v>
      </c>
      <c r="J8" s="3" t="s">
        <v>107</v>
      </c>
      <c r="K8" s="3" t="s">
        <v>108</v>
      </c>
      <c r="L8" s="3" t="s">
        <v>82</v>
      </c>
      <c r="M8" s="3" t="s">
        <v>83</v>
      </c>
      <c r="N8" s="3" t="s">
        <v>84</v>
      </c>
      <c r="O8" s="3" t="s">
        <v>109</v>
      </c>
      <c r="P8" s="3" t="s">
        <v>43</v>
      </c>
      <c r="Q8" s="3" t="s">
        <v>110</v>
      </c>
      <c r="R8" s="3" t="s">
        <v>85</v>
      </c>
      <c r="S8" s="3" t="s">
        <v>111</v>
      </c>
      <c r="T8" s="3" t="s">
        <v>112</v>
      </c>
      <c r="U8" s="3" t="s">
        <v>113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/>
      <c r="M9" s="4" t="s">
        <v>88</v>
      </c>
      <c r="N9" s="4" t="s">
        <v>88</v>
      </c>
      <c r="O9" s="4" t="s">
        <v>116</v>
      </c>
      <c r="P9" s="4" t="s">
        <v>117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162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163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164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165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166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167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30"/>
  <sheetViews>
    <sheetView rightToLeft="1" topLeftCell="I1" workbookViewId="0">
      <pane ySplit="9" topLeftCell="A10" activePane="bottomLeft" state="frozen"/>
      <selection activeCell="G1" sqref="G1"/>
      <selection pane="bottomLeft" activeCell="V1" sqref="V1:W1048576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1.7109375" customWidth="1"/>
    <col min="8" max="8" width="10.7109375" customWidth="1"/>
    <col min="9" max="9" width="12.7109375" customWidth="1"/>
    <col min="10" max="10" width="14.7109375" customWidth="1"/>
    <col min="11" max="11" width="6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104</v>
      </c>
    </row>
    <row r="7" spans="2:21" ht="15.75">
      <c r="B7" s="2" t="s">
        <v>168</v>
      </c>
    </row>
    <row r="8" spans="2:21">
      <c r="B8" s="3" t="s">
        <v>77</v>
      </c>
      <c r="C8" s="3" t="s">
        <v>78</v>
      </c>
      <c r="D8" s="3" t="s">
        <v>106</v>
      </c>
      <c r="E8" s="3" t="s">
        <v>160</v>
      </c>
      <c r="F8" s="3" t="s">
        <v>79</v>
      </c>
      <c r="G8" s="3" t="s">
        <v>161</v>
      </c>
      <c r="H8" s="3" t="s">
        <v>80</v>
      </c>
      <c r="I8" s="3" t="s">
        <v>81</v>
      </c>
      <c r="J8" s="3" t="s">
        <v>107</v>
      </c>
      <c r="K8" s="3" t="s">
        <v>108</v>
      </c>
      <c r="L8" s="3" t="s">
        <v>82</v>
      </c>
      <c r="M8" s="3" t="s">
        <v>83</v>
      </c>
      <c r="N8" s="3" t="s">
        <v>84</v>
      </c>
      <c r="O8" s="3" t="s">
        <v>109</v>
      </c>
      <c r="P8" s="3" t="s">
        <v>43</v>
      </c>
      <c r="Q8" s="3" t="s">
        <v>110</v>
      </c>
      <c r="R8" s="3" t="s">
        <v>85</v>
      </c>
      <c r="S8" s="3" t="s">
        <v>111</v>
      </c>
      <c r="T8" s="3" t="s">
        <v>112</v>
      </c>
      <c r="U8" s="3" t="s">
        <v>113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/>
      <c r="M9" s="4" t="s">
        <v>88</v>
      </c>
      <c r="N9" s="4" t="s">
        <v>88</v>
      </c>
      <c r="O9" s="4" t="s">
        <v>116</v>
      </c>
      <c r="P9" s="4" t="s">
        <v>117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169</v>
      </c>
      <c r="C11" s="12"/>
      <c r="D11" s="19"/>
      <c r="E11" s="3"/>
      <c r="F11" s="3"/>
      <c r="G11" s="3"/>
      <c r="H11" s="3"/>
      <c r="I11" s="3"/>
      <c r="J11" s="3"/>
      <c r="K11" s="25">
        <v>3.8990717094990899</v>
      </c>
      <c r="L11" s="3"/>
      <c r="N11" s="10">
        <v>5.5599999999999997E-2</v>
      </c>
      <c r="O11" s="9">
        <v>245040348.38999999</v>
      </c>
      <c r="R11" s="9">
        <v>245487.7</v>
      </c>
      <c r="T11" s="10">
        <v>1</v>
      </c>
      <c r="U11" s="10">
        <v>0.15809999999999999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K12" s="25">
        <v>3.98</v>
      </c>
      <c r="L12" s="3"/>
      <c r="N12" s="10">
        <v>5.5599999999999997E-2</v>
      </c>
      <c r="O12" s="9">
        <v>242446348.38999999</v>
      </c>
      <c r="R12" s="9">
        <v>235038.05</v>
      </c>
      <c r="T12" s="10">
        <v>0.95740000000000003</v>
      </c>
      <c r="U12" s="10">
        <v>0.15140000000000001</v>
      </c>
    </row>
    <row r="13" spans="2:21">
      <c r="B13" s="13" t="s">
        <v>163</v>
      </c>
      <c r="C13" s="14"/>
      <c r="D13" s="20"/>
      <c r="E13" s="13"/>
      <c r="F13" s="13"/>
      <c r="G13" s="13"/>
      <c r="H13" s="13"/>
      <c r="I13" s="13"/>
      <c r="J13" s="13"/>
      <c r="K13" s="26">
        <v>4.38</v>
      </c>
      <c r="L13" s="13"/>
      <c r="N13" s="16">
        <v>4.7100000000000003E-2</v>
      </c>
      <c r="O13" s="15">
        <v>111814929.72</v>
      </c>
      <c r="R13" s="15">
        <v>115394.3</v>
      </c>
      <c r="T13" s="16">
        <v>0.47010000000000002</v>
      </c>
      <c r="U13" s="16">
        <v>7.4300000000000005E-2</v>
      </c>
    </row>
    <row r="14" spans="2:21">
      <c r="B14" s="6" t="s">
        <v>170</v>
      </c>
      <c r="C14" s="17">
        <v>1119825</v>
      </c>
      <c r="D14" s="18" t="s">
        <v>122</v>
      </c>
      <c r="E14" s="6"/>
      <c r="F14" s="18">
        <v>513704304</v>
      </c>
      <c r="G14" s="6" t="s">
        <v>171</v>
      </c>
      <c r="H14" s="6" t="s">
        <v>172</v>
      </c>
      <c r="I14" s="6" t="s">
        <v>173</v>
      </c>
      <c r="J14" s="6"/>
      <c r="K14" s="27">
        <v>1.78</v>
      </c>
      <c r="L14" s="6" t="s">
        <v>93</v>
      </c>
      <c r="M14" s="8">
        <v>3.5499999999999997E-2</v>
      </c>
      <c r="N14" s="8">
        <v>1.7399999999999999E-2</v>
      </c>
      <c r="O14" s="7">
        <v>0.14000000000000001</v>
      </c>
      <c r="P14" s="7">
        <v>114.04</v>
      </c>
      <c r="Q14" s="7">
        <v>0</v>
      </c>
      <c r="R14" s="7">
        <v>0</v>
      </c>
      <c r="S14" s="8">
        <v>0</v>
      </c>
      <c r="T14" s="8">
        <v>0</v>
      </c>
      <c r="U14" s="8">
        <v>0</v>
      </c>
    </row>
    <row r="15" spans="2:21">
      <c r="B15" s="6" t="s">
        <v>174</v>
      </c>
      <c r="C15" s="17">
        <v>1095066</v>
      </c>
      <c r="D15" s="18" t="s">
        <v>122</v>
      </c>
      <c r="E15" s="6"/>
      <c r="F15" s="18">
        <v>513704304</v>
      </c>
      <c r="G15" s="6" t="s">
        <v>171</v>
      </c>
      <c r="H15" s="6" t="s">
        <v>172</v>
      </c>
      <c r="I15" s="6" t="s">
        <v>173</v>
      </c>
      <c r="J15" s="6"/>
      <c r="K15" s="27">
        <v>0.69</v>
      </c>
      <c r="L15" s="6" t="s">
        <v>93</v>
      </c>
      <c r="M15" s="8">
        <v>4.65E-2</v>
      </c>
      <c r="N15" s="8">
        <v>1.44E-2</v>
      </c>
      <c r="O15" s="7">
        <v>0.18</v>
      </c>
      <c r="P15" s="7">
        <v>124.83</v>
      </c>
      <c r="Q15" s="7">
        <v>0</v>
      </c>
      <c r="R15" s="7">
        <v>0</v>
      </c>
      <c r="S15" s="8">
        <v>0</v>
      </c>
      <c r="T15" s="8">
        <v>0</v>
      </c>
      <c r="U15" s="8">
        <v>0</v>
      </c>
    </row>
    <row r="16" spans="2:21">
      <c r="B16" s="6" t="s">
        <v>175</v>
      </c>
      <c r="C16" s="17">
        <v>6040372</v>
      </c>
      <c r="D16" s="18" t="s">
        <v>122</v>
      </c>
      <c r="E16" s="6"/>
      <c r="F16" s="18">
        <v>520018078</v>
      </c>
      <c r="G16" s="6" t="s">
        <v>171</v>
      </c>
      <c r="H16" s="6" t="s">
        <v>172</v>
      </c>
      <c r="I16" s="6" t="s">
        <v>173</v>
      </c>
      <c r="J16" s="6"/>
      <c r="K16" s="27">
        <v>5.12</v>
      </c>
      <c r="L16" s="6" t="s">
        <v>93</v>
      </c>
      <c r="M16" s="8">
        <v>8.3000000000000001E-3</v>
      </c>
      <c r="N16" s="8">
        <v>8.3000000000000001E-3</v>
      </c>
      <c r="O16" s="7">
        <v>503144</v>
      </c>
      <c r="P16" s="7">
        <v>100.72</v>
      </c>
      <c r="Q16" s="7">
        <v>0</v>
      </c>
      <c r="R16" s="7">
        <v>506.77</v>
      </c>
      <c r="S16" s="8">
        <v>4.0000000000000002E-4</v>
      </c>
      <c r="T16" s="8">
        <v>2.0999999999999999E-3</v>
      </c>
      <c r="U16" s="8">
        <v>2.9999999999999997E-4</v>
      </c>
    </row>
    <row r="17" spans="2:21">
      <c r="B17" s="6" t="s">
        <v>176</v>
      </c>
      <c r="C17" s="17">
        <v>6040315</v>
      </c>
      <c r="D17" s="18" t="s">
        <v>122</v>
      </c>
      <c r="E17" s="6"/>
      <c r="F17" s="18">
        <v>520018078</v>
      </c>
      <c r="G17" s="6" t="s">
        <v>171</v>
      </c>
      <c r="H17" s="6" t="s">
        <v>172</v>
      </c>
      <c r="I17" s="6" t="s">
        <v>173</v>
      </c>
      <c r="J17" s="6"/>
      <c r="K17" s="27">
        <v>0.25</v>
      </c>
      <c r="L17" s="6" t="s">
        <v>93</v>
      </c>
      <c r="M17" s="8">
        <v>5.8999999999999999E-3</v>
      </c>
      <c r="N17" s="8">
        <v>4.2500000000000003E-2</v>
      </c>
      <c r="O17" s="7">
        <v>623603</v>
      </c>
      <c r="P17" s="7">
        <v>99.55</v>
      </c>
      <c r="Q17" s="7">
        <v>0</v>
      </c>
      <c r="R17" s="7">
        <v>620.79999999999995</v>
      </c>
      <c r="S17" s="8">
        <v>1E-4</v>
      </c>
      <c r="T17" s="8">
        <v>2.5000000000000001E-3</v>
      </c>
      <c r="U17" s="8">
        <v>4.0000000000000002E-4</v>
      </c>
    </row>
    <row r="18" spans="2:21">
      <c r="B18" s="6" t="s">
        <v>177</v>
      </c>
      <c r="C18" s="17">
        <v>2310191</v>
      </c>
      <c r="D18" s="18" t="s">
        <v>122</v>
      </c>
      <c r="E18" s="6"/>
      <c r="F18" s="18">
        <v>520032046</v>
      </c>
      <c r="G18" s="6" t="s">
        <v>171</v>
      </c>
      <c r="H18" s="6" t="s">
        <v>172</v>
      </c>
      <c r="I18" s="6" t="s">
        <v>173</v>
      </c>
      <c r="J18" s="6"/>
      <c r="K18" s="27">
        <v>1.3</v>
      </c>
      <c r="L18" s="6" t="s">
        <v>93</v>
      </c>
      <c r="M18" s="8">
        <v>0.04</v>
      </c>
      <c r="N18" s="8">
        <v>2.1399999999999999E-2</v>
      </c>
      <c r="O18" s="7">
        <v>624518</v>
      </c>
      <c r="P18" s="7">
        <v>106.76</v>
      </c>
      <c r="Q18" s="7">
        <v>0</v>
      </c>
      <c r="R18" s="7">
        <v>666.74</v>
      </c>
      <c r="S18" s="8">
        <v>2.9999999999999997E-4</v>
      </c>
      <c r="T18" s="8">
        <v>2.7000000000000001E-3</v>
      </c>
      <c r="U18" s="8">
        <v>4.0000000000000002E-4</v>
      </c>
    </row>
    <row r="19" spans="2:21">
      <c r="B19" s="6" t="s">
        <v>178</v>
      </c>
      <c r="C19" s="17">
        <v>2310217</v>
      </c>
      <c r="D19" s="18" t="s">
        <v>122</v>
      </c>
      <c r="E19" s="6"/>
      <c r="F19" s="18">
        <v>520032046</v>
      </c>
      <c r="G19" s="6" t="s">
        <v>171</v>
      </c>
      <c r="H19" s="6" t="s">
        <v>172</v>
      </c>
      <c r="I19" s="6" t="s">
        <v>173</v>
      </c>
      <c r="J19" s="6"/>
      <c r="K19" s="27">
        <v>4.41</v>
      </c>
      <c r="L19" s="6" t="s">
        <v>93</v>
      </c>
      <c r="M19" s="8">
        <v>8.6E-3</v>
      </c>
      <c r="N19" s="8">
        <v>1.1599999999999999E-2</v>
      </c>
      <c r="O19" s="7">
        <v>4913001</v>
      </c>
      <c r="P19" s="7">
        <v>100.2</v>
      </c>
      <c r="Q19" s="7">
        <v>0</v>
      </c>
      <c r="R19" s="7">
        <v>4922.83</v>
      </c>
      <c r="S19" s="8">
        <v>2E-3</v>
      </c>
      <c r="T19" s="8">
        <v>2.01E-2</v>
      </c>
      <c r="U19" s="8">
        <v>3.2000000000000002E-3</v>
      </c>
    </row>
    <row r="20" spans="2:21">
      <c r="B20" s="6" t="s">
        <v>179</v>
      </c>
      <c r="C20" s="17">
        <v>2310225</v>
      </c>
      <c r="D20" s="18" t="s">
        <v>122</v>
      </c>
      <c r="E20" s="6"/>
      <c r="F20" s="18">
        <v>520032046</v>
      </c>
      <c r="G20" s="6" t="s">
        <v>171</v>
      </c>
      <c r="H20" s="6" t="s">
        <v>172</v>
      </c>
      <c r="I20" s="6" t="s">
        <v>173</v>
      </c>
      <c r="J20" s="6"/>
      <c r="K20" s="27">
        <v>7.17</v>
      </c>
      <c r="L20" s="6" t="s">
        <v>93</v>
      </c>
      <c r="M20" s="8">
        <v>1.2200000000000001E-2</v>
      </c>
      <c r="N20" s="8">
        <v>1.0999999999999999E-2</v>
      </c>
      <c r="O20" s="7">
        <v>2282536</v>
      </c>
      <c r="P20" s="7">
        <v>102.59</v>
      </c>
      <c r="Q20" s="7">
        <v>0</v>
      </c>
      <c r="R20" s="7">
        <v>2341.65</v>
      </c>
      <c r="S20" s="8">
        <v>2.8E-3</v>
      </c>
      <c r="T20" s="8">
        <v>9.4999999999999998E-3</v>
      </c>
      <c r="U20" s="8">
        <v>1.5E-3</v>
      </c>
    </row>
    <row r="21" spans="2:21">
      <c r="B21" s="6" t="s">
        <v>180</v>
      </c>
      <c r="C21" s="17">
        <v>2310282</v>
      </c>
      <c r="D21" s="18" t="s">
        <v>122</v>
      </c>
      <c r="E21" s="6"/>
      <c r="F21" s="18">
        <v>520032046</v>
      </c>
      <c r="G21" s="6" t="s">
        <v>171</v>
      </c>
      <c r="H21" s="6" t="s">
        <v>172</v>
      </c>
      <c r="I21" s="6" t="s">
        <v>173</v>
      </c>
      <c r="J21" s="6"/>
      <c r="K21" s="27">
        <v>6.15</v>
      </c>
      <c r="L21" s="6" t="s">
        <v>93</v>
      </c>
      <c r="M21" s="8">
        <v>3.8E-3</v>
      </c>
      <c r="N21" s="8">
        <v>1.03E-2</v>
      </c>
      <c r="O21" s="7">
        <v>1956000</v>
      </c>
      <c r="P21" s="7">
        <v>95.06</v>
      </c>
      <c r="Q21" s="7">
        <v>0</v>
      </c>
      <c r="R21" s="7">
        <v>1859.37</v>
      </c>
      <c r="S21" s="8">
        <v>6.9999999999999999E-4</v>
      </c>
      <c r="T21" s="8">
        <v>7.6E-3</v>
      </c>
      <c r="U21" s="8">
        <v>1.1999999999999999E-3</v>
      </c>
    </row>
    <row r="22" spans="2:21">
      <c r="B22" s="6" t="s">
        <v>181</v>
      </c>
      <c r="C22" s="17">
        <v>2310324</v>
      </c>
      <c r="D22" s="18" t="s">
        <v>122</v>
      </c>
      <c r="E22" s="6"/>
      <c r="F22" s="18">
        <v>520032046</v>
      </c>
      <c r="G22" s="6" t="s">
        <v>171</v>
      </c>
      <c r="H22" s="6" t="s">
        <v>172</v>
      </c>
      <c r="I22" s="6" t="s">
        <v>173</v>
      </c>
      <c r="J22" s="6"/>
      <c r="K22" s="27">
        <v>3.57</v>
      </c>
      <c r="L22" s="6" t="s">
        <v>93</v>
      </c>
      <c r="M22" s="8">
        <v>1E-3</v>
      </c>
      <c r="N22" s="8">
        <v>1.2200000000000001E-2</v>
      </c>
      <c r="O22" s="7">
        <v>856000</v>
      </c>
      <c r="P22" s="7">
        <v>95.65</v>
      </c>
      <c r="Q22" s="7">
        <v>0</v>
      </c>
      <c r="R22" s="7">
        <v>818.76</v>
      </c>
      <c r="S22" s="8">
        <v>2.9999999999999997E-4</v>
      </c>
      <c r="T22" s="8">
        <v>3.3E-3</v>
      </c>
      <c r="U22" s="8">
        <v>5.0000000000000001E-4</v>
      </c>
    </row>
    <row r="23" spans="2:21">
      <c r="B23" s="6" t="s">
        <v>182</v>
      </c>
      <c r="C23" s="17">
        <v>2310209</v>
      </c>
      <c r="D23" s="18" t="s">
        <v>122</v>
      </c>
      <c r="E23" s="6"/>
      <c r="F23" s="18">
        <v>520032046</v>
      </c>
      <c r="G23" s="6" t="s">
        <v>171</v>
      </c>
      <c r="H23" s="6" t="s">
        <v>172</v>
      </c>
      <c r="I23" s="6" t="s">
        <v>173</v>
      </c>
      <c r="J23" s="6"/>
      <c r="K23" s="27">
        <v>2.46</v>
      </c>
      <c r="L23" s="6" t="s">
        <v>93</v>
      </c>
      <c r="M23" s="8">
        <v>9.9000000000000008E-3</v>
      </c>
      <c r="N23" s="8">
        <v>1.29E-2</v>
      </c>
      <c r="O23" s="7">
        <v>1715705</v>
      </c>
      <c r="P23" s="7">
        <v>100.78</v>
      </c>
      <c r="Q23" s="7">
        <v>0</v>
      </c>
      <c r="R23" s="7">
        <v>1729.09</v>
      </c>
      <c r="S23" s="8">
        <v>5.9999999999999995E-4</v>
      </c>
      <c r="T23" s="8">
        <v>7.0000000000000001E-3</v>
      </c>
      <c r="U23" s="8">
        <v>1.1000000000000001E-3</v>
      </c>
    </row>
    <row r="24" spans="2:21">
      <c r="B24" s="6" t="s">
        <v>183</v>
      </c>
      <c r="C24" s="17">
        <v>2310183</v>
      </c>
      <c r="D24" s="18" t="s">
        <v>122</v>
      </c>
      <c r="E24" s="6"/>
      <c r="F24" s="18">
        <v>520032046</v>
      </c>
      <c r="G24" s="6" t="s">
        <v>171</v>
      </c>
      <c r="H24" s="6" t="s">
        <v>172</v>
      </c>
      <c r="I24" s="6" t="s">
        <v>173</v>
      </c>
      <c r="J24" s="6"/>
      <c r="K24" s="27">
        <v>9.76</v>
      </c>
      <c r="L24" s="6" t="s">
        <v>93</v>
      </c>
      <c r="M24" s="8">
        <v>4.7000000000000002E-3</v>
      </c>
      <c r="N24" s="8">
        <v>1.4E-2</v>
      </c>
      <c r="O24" s="7">
        <v>4000000</v>
      </c>
      <c r="P24" s="7">
        <v>95.93</v>
      </c>
      <c r="Q24" s="7">
        <v>0</v>
      </c>
      <c r="R24" s="7">
        <v>3837.2</v>
      </c>
      <c r="S24" s="8">
        <v>5.7000000000000002E-3</v>
      </c>
      <c r="T24" s="8">
        <v>1.5599999999999999E-2</v>
      </c>
      <c r="U24" s="8">
        <v>2.5000000000000001E-3</v>
      </c>
    </row>
    <row r="25" spans="2:21">
      <c r="B25" s="6" t="s">
        <v>184</v>
      </c>
      <c r="C25" s="17">
        <v>1940618</v>
      </c>
      <c r="D25" s="18" t="s">
        <v>122</v>
      </c>
      <c r="E25" s="6"/>
      <c r="F25" s="18">
        <v>520032640</v>
      </c>
      <c r="G25" s="6" t="s">
        <v>171</v>
      </c>
      <c r="H25" s="6" t="s">
        <v>172</v>
      </c>
      <c r="I25" s="6" t="s">
        <v>173</v>
      </c>
      <c r="J25" s="6"/>
      <c r="K25" s="27">
        <v>3.99</v>
      </c>
      <c r="L25" s="6" t="s">
        <v>93</v>
      </c>
      <c r="M25" s="8">
        <v>6.0000000000000001E-3</v>
      </c>
      <c r="N25" s="8">
        <v>8.3999999999999995E-3</v>
      </c>
      <c r="O25" s="7">
        <v>1563826</v>
      </c>
      <c r="P25" s="7">
        <v>100.6</v>
      </c>
      <c r="Q25" s="7">
        <v>0</v>
      </c>
      <c r="R25" s="7">
        <v>1573.21</v>
      </c>
      <c r="S25" s="8">
        <v>8.0000000000000004E-4</v>
      </c>
      <c r="T25" s="8">
        <v>6.4000000000000003E-3</v>
      </c>
      <c r="U25" s="8">
        <v>1E-3</v>
      </c>
    </row>
    <row r="26" spans="2:21">
      <c r="B26" s="6" t="s">
        <v>185</v>
      </c>
      <c r="C26" s="17">
        <v>1940659</v>
      </c>
      <c r="D26" s="18" t="s">
        <v>122</v>
      </c>
      <c r="E26" s="6"/>
      <c r="F26" s="18">
        <v>520032640</v>
      </c>
      <c r="G26" s="6" t="s">
        <v>171</v>
      </c>
      <c r="H26" s="6" t="s">
        <v>172</v>
      </c>
      <c r="I26" s="6" t="s">
        <v>173</v>
      </c>
      <c r="J26" s="6"/>
      <c r="K26" s="27">
        <v>5.41</v>
      </c>
      <c r="L26" s="6" t="s">
        <v>93</v>
      </c>
      <c r="M26" s="8">
        <v>1.7500000000000002E-2</v>
      </c>
      <c r="N26" s="8">
        <v>1.0500000000000001E-2</v>
      </c>
      <c r="O26" s="7">
        <v>1460303.1</v>
      </c>
      <c r="P26" s="7">
        <v>103.87</v>
      </c>
      <c r="Q26" s="7">
        <v>0</v>
      </c>
      <c r="R26" s="7">
        <v>1516.82</v>
      </c>
      <c r="S26" s="8">
        <v>4.0000000000000002E-4</v>
      </c>
      <c r="T26" s="8">
        <v>6.1999999999999998E-3</v>
      </c>
      <c r="U26" s="8">
        <v>1E-3</v>
      </c>
    </row>
    <row r="27" spans="2:21">
      <c r="B27" s="6" t="s">
        <v>186</v>
      </c>
      <c r="C27" s="17">
        <v>1940535</v>
      </c>
      <c r="D27" s="18" t="s">
        <v>122</v>
      </c>
      <c r="E27" s="6"/>
      <c r="F27" s="18">
        <v>520032640</v>
      </c>
      <c r="G27" s="6" t="s">
        <v>171</v>
      </c>
      <c r="H27" s="6" t="s">
        <v>172</v>
      </c>
      <c r="I27" s="6" t="s">
        <v>173</v>
      </c>
      <c r="J27" s="6"/>
      <c r="K27" s="27">
        <v>2.25</v>
      </c>
      <c r="L27" s="6" t="s">
        <v>93</v>
      </c>
      <c r="M27" s="8">
        <v>0.05</v>
      </c>
      <c r="N27" s="8">
        <v>1.52E-2</v>
      </c>
      <c r="O27" s="7">
        <v>1885293</v>
      </c>
      <c r="P27" s="7">
        <v>112.4</v>
      </c>
      <c r="Q27" s="7">
        <v>0</v>
      </c>
      <c r="R27" s="7">
        <v>2119.0700000000002</v>
      </c>
      <c r="S27" s="8">
        <v>5.9999999999999995E-4</v>
      </c>
      <c r="T27" s="8">
        <v>8.6E-3</v>
      </c>
      <c r="U27" s="8">
        <v>1.4E-3</v>
      </c>
    </row>
    <row r="28" spans="2:21">
      <c r="B28" s="6" t="s">
        <v>187</v>
      </c>
      <c r="C28" s="17">
        <v>1940576</v>
      </c>
      <c r="D28" s="18" t="s">
        <v>122</v>
      </c>
      <c r="E28" s="6"/>
      <c r="F28" s="18">
        <v>520032640</v>
      </c>
      <c r="G28" s="6" t="s">
        <v>171</v>
      </c>
      <c r="H28" s="6" t="s">
        <v>172</v>
      </c>
      <c r="I28" s="6" t="s">
        <v>173</v>
      </c>
      <c r="J28" s="6"/>
      <c r="K28" s="27">
        <v>1.97</v>
      </c>
      <c r="L28" s="6" t="s">
        <v>93</v>
      </c>
      <c r="M28" s="8">
        <v>7.0000000000000001E-3</v>
      </c>
      <c r="N28" s="8">
        <v>1.6799999999999999E-2</v>
      </c>
      <c r="O28" s="7">
        <v>886604.01</v>
      </c>
      <c r="P28" s="7">
        <v>99.8</v>
      </c>
      <c r="Q28" s="7">
        <v>0</v>
      </c>
      <c r="R28" s="7">
        <v>884.83</v>
      </c>
      <c r="S28" s="8">
        <v>4.0000000000000002E-4</v>
      </c>
      <c r="T28" s="8">
        <v>3.5999999999999999E-3</v>
      </c>
      <c r="U28" s="8">
        <v>5.9999999999999995E-4</v>
      </c>
    </row>
    <row r="29" spans="2:21">
      <c r="B29" s="6" t="s">
        <v>188</v>
      </c>
      <c r="C29" s="17">
        <v>1121953</v>
      </c>
      <c r="D29" s="18" t="s">
        <v>122</v>
      </c>
      <c r="E29" s="6"/>
      <c r="F29" s="18">
        <v>513141879</v>
      </c>
      <c r="G29" s="6" t="s">
        <v>171</v>
      </c>
      <c r="H29" s="6" t="s">
        <v>189</v>
      </c>
      <c r="I29" s="6" t="s">
        <v>173</v>
      </c>
      <c r="J29" s="6"/>
      <c r="K29" s="27">
        <v>0.83</v>
      </c>
      <c r="L29" s="6" t="s">
        <v>93</v>
      </c>
      <c r="M29" s="8">
        <v>3.1E-2</v>
      </c>
      <c r="N29" s="8">
        <v>2.5600000000000001E-2</v>
      </c>
      <c r="O29" s="7">
        <v>23327.200000000001</v>
      </c>
      <c r="P29" s="7">
        <v>107.03</v>
      </c>
      <c r="Q29" s="7">
        <v>0</v>
      </c>
      <c r="R29" s="7">
        <v>24.97</v>
      </c>
      <c r="S29" s="8">
        <v>1E-4</v>
      </c>
      <c r="T29" s="8">
        <v>1E-4</v>
      </c>
      <c r="U29" s="8">
        <v>0</v>
      </c>
    </row>
    <row r="30" spans="2:21">
      <c r="B30" s="6" t="s">
        <v>190</v>
      </c>
      <c r="C30" s="17">
        <v>6040299</v>
      </c>
      <c r="D30" s="18" t="s">
        <v>122</v>
      </c>
      <c r="E30" s="6"/>
      <c r="F30" s="18">
        <v>520018078</v>
      </c>
      <c r="G30" s="6" t="s">
        <v>171</v>
      </c>
      <c r="H30" s="6" t="s">
        <v>189</v>
      </c>
      <c r="I30" s="6" t="s">
        <v>173</v>
      </c>
      <c r="J30" s="6"/>
      <c r="K30" s="27">
        <v>0.61</v>
      </c>
      <c r="L30" s="6" t="s">
        <v>93</v>
      </c>
      <c r="M30" s="8">
        <v>3.4000000000000002E-2</v>
      </c>
      <c r="N30" s="8">
        <v>3.2399999999999998E-2</v>
      </c>
      <c r="O30" s="7">
        <v>320000</v>
      </c>
      <c r="P30" s="7">
        <v>104.82</v>
      </c>
      <c r="Q30" s="7">
        <v>0</v>
      </c>
      <c r="R30" s="7">
        <v>335.42</v>
      </c>
      <c r="S30" s="8">
        <v>4.0000000000000002E-4</v>
      </c>
      <c r="T30" s="8">
        <v>1.4E-3</v>
      </c>
      <c r="U30" s="8">
        <v>2.0000000000000001E-4</v>
      </c>
    </row>
    <row r="31" spans="2:21">
      <c r="B31" s="6" t="s">
        <v>191</v>
      </c>
      <c r="C31" s="17">
        <v>1145564</v>
      </c>
      <c r="D31" s="18" t="s">
        <v>122</v>
      </c>
      <c r="E31" s="6"/>
      <c r="F31" s="18">
        <v>513569780</v>
      </c>
      <c r="G31" s="6" t="s">
        <v>192</v>
      </c>
      <c r="H31" s="6" t="s">
        <v>193</v>
      </c>
      <c r="I31" s="6" t="s">
        <v>194</v>
      </c>
      <c r="J31" s="6"/>
      <c r="K31" s="27">
        <v>5.25</v>
      </c>
      <c r="L31" s="6" t="s">
        <v>93</v>
      </c>
      <c r="M31" s="8">
        <v>8.3000000000000001E-3</v>
      </c>
      <c r="N31" s="8">
        <v>1.0200000000000001E-2</v>
      </c>
      <c r="O31" s="7">
        <v>2423506</v>
      </c>
      <c r="P31" s="7">
        <v>100.2</v>
      </c>
      <c r="Q31" s="7">
        <v>0</v>
      </c>
      <c r="R31" s="7">
        <v>2428.35</v>
      </c>
      <c r="S31" s="8">
        <v>1.6000000000000001E-3</v>
      </c>
      <c r="T31" s="8">
        <v>9.9000000000000008E-3</v>
      </c>
      <c r="U31" s="8">
        <v>1.6000000000000001E-3</v>
      </c>
    </row>
    <row r="32" spans="2:21">
      <c r="B32" s="6" t="s">
        <v>195</v>
      </c>
      <c r="C32" s="17">
        <v>1156603</v>
      </c>
      <c r="D32" s="18" t="s">
        <v>122</v>
      </c>
      <c r="E32" s="6"/>
      <c r="F32" s="18">
        <v>510960719</v>
      </c>
      <c r="G32" s="6" t="s">
        <v>192</v>
      </c>
      <c r="H32" s="6" t="s">
        <v>193</v>
      </c>
      <c r="I32" s="6" t="s">
        <v>194</v>
      </c>
      <c r="J32" s="6"/>
      <c r="K32" s="27">
        <v>5.97</v>
      </c>
      <c r="L32" s="6" t="s">
        <v>93</v>
      </c>
      <c r="M32" s="8">
        <v>1.77E-2</v>
      </c>
      <c r="N32" s="8">
        <v>1.5299999999999999E-2</v>
      </c>
      <c r="O32" s="7">
        <v>1498000</v>
      </c>
      <c r="P32" s="7">
        <v>102</v>
      </c>
      <c r="Q32" s="7">
        <v>0</v>
      </c>
      <c r="R32" s="7">
        <v>1527.96</v>
      </c>
      <c r="S32" s="8">
        <v>5.9999999999999995E-4</v>
      </c>
      <c r="T32" s="8">
        <v>6.1999999999999998E-3</v>
      </c>
      <c r="U32" s="8">
        <v>1E-3</v>
      </c>
    </row>
    <row r="33" spans="2:21">
      <c r="B33" s="6" t="s">
        <v>196</v>
      </c>
      <c r="C33" s="17">
        <v>1138650</v>
      </c>
      <c r="D33" s="18" t="s">
        <v>122</v>
      </c>
      <c r="E33" s="6"/>
      <c r="F33" s="18">
        <v>510960719</v>
      </c>
      <c r="G33" s="6" t="s">
        <v>192</v>
      </c>
      <c r="H33" s="6" t="s">
        <v>193</v>
      </c>
      <c r="I33" s="6" t="s">
        <v>194</v>
      </c>
      <c r="J33" s="6"/>
      <c r="K33" s="27">
        <v>5.01</v>
      </c>
      <c r="L33" s="6" t="s">
        <v>93</v>
      </c>
      <c r="M33" s="8">
        <v>1.34E-2</v>
      </c>
      <c r="N33" s="8">
        <v>1.49E-2</v>
      </c>
      <c r="O33" s="7">
        <v>74488.03</v>
      </c>
      <c r="P33" s="7">
        <v>101</v>
      </c>
      <c r="Q33" s="7">
        <v>0</v>
      </c>
      <c r="R33" s="7">
        <v>75.23</v>
      </c>
      <c r="S33" s="8">
        <v>0</v>
      </c>
      <c r="T33" s="8">
        <v>2.9999999999999997E-4</v>
      </c>
      <c r="U33" s="8">
        <v>0</v>
      </c>
    </row>
    <row r="34" spans="2:21">
      <c r="B34" s="6" t="s">
        <v>197</v>
      </c>
      <c r="C34" s="17">
        <v>1940402</v>
      </c>
      <c r="D34" s="18" t="s">
        <v>122</v>
      </c>
      <c r="E34" s="6"/>
      <c r="F34" s="18">
        <v>520032640</v>
      </c>
      <c r="G34" s="6" t="s">
        <v>171</v>
      </c>
      <c r="H34" s="6" t="s">
        <v>189</v>
      </c>
      <c r="I34" s="6" t="s">
        <v>173</v>
      </c>
      <c r="J34" s="6"/>
      <c r="K34" s="27">
        <v>0.99</v>
      </c>
      <c r="L34" s="6" t="s">
        <v>93</v>
      </c>
      <c r="M34" s="8">
        <v>4.1000000000000002E-2</v>
      </c>
      <c r="N34" s="8">
        <v>1.9400000000000001E-2</v>
      </c>
      <c r="O34" s="7">
        <v>1212294.1299999999</v>
      </c>
      <c r="P34" s="7">
        <v>124.05</v>
      </c>
      <c r="Q34" s="7">
        <v>0</v>
      </c>
      <c r="R34" s="7">
        <v>1503.85</v>
      </c>
      <c r="S34" s="8">
        <v>1.6000000000000001E-3</v>
      </c>
      <c r="T34" s="8">
        <v>6.1000000000000004E-3</v>
      </c>
      <c r="U34" s="8">
        <v>1E-3</v>
      </c>
    </row>
    <row r="35" spans="2:21">
      <c r="B35" s="6" t="s">
        <v>198</v>
      </c>
      <c r="C35" s="17">
        <v>1940501</v>
      </c>
      <c r="D35" s="18" t="s">
        <v>122</v>
      </c>
      <c r="E35" s="6"/>
      <c r="F35" s="18">
        <v>520032640</v>
      </c>
      <c r="G35" s="6" t="s">
        <v>171</v>
      </c>
      <c r="H35" s="6" t="s">
        <v>189</v>
      </c>
      <c r="I35" s="6" t="s">
        <v>173</v>
      </c>
      <c r="J35" s="6"/>
      <c r="K35" s="27">
        <v>1.63</v>
      </c>
      <c r="L35" s="6" t="s">
        <v>93</v>
      </c>
      <c r="M35" s="8">
        <v>0.04</v>
      </c>
      <c r="N35" s="8">
        <v>2.1399999999999999E-2</v>
      </c>
      <c r="O35" s="7">
        <v>1251740.25</v>
      </c>
      <c r="P35" s="7">
        <v>110.7</v>
      </c>
      <c r="Q35" s="7">
        <v>0</v>
      </c>
      <c r="R35" s="7">
        <v>1385.68</v>
      </c>
      <c r="S35" s="8">
        <v>5.9999999999999995E-4</v>
      </c>
      <c r="T35" s="8">
        <v>5.5999999999999999E-3</v>
      </c>
      <c r="U35" s="8">
        <v>8.9999999999999998E-4</v>
      </c>
    </row>
    <row r="36" spans="2:21">
      <c r="B36" s="6" t="s">
        <v>199</v>
      </c>
      <c r="C36" s="17">
        <v>1126630</v>
      </c>
      <c r="D36" s="18" t="s">
        <v>122</v>
      </c>
      <c r="E36" s="6"/>
      <c r="F36" s="18">
        <v>520026683</v>
      </c>
      <c r="G36" s="6" t="s">
        <v>192</v>
      </c>
      <c r="H36" s="6" t="s">
        <v>200</v>
      </c>
      <c r="I36" s="6" t="s">
        <v>173</v>
      </c>
      <c r="J36" s="6"/>
      <c r="K36" s="27">
        <v>1.21</v>
      </c>
      <c r="L36" s="6" t="s">
        <v>93</v>
      </c>
      <c r="M36" s="8">
        <v>4.8000000000000001E-2</v>
      </c>
      <c r="N36" s="8">
        <v>3.1099999999999999E-2</v>
      </c>
      <c r="O36" s="7">
        <v>61862.400000000001</v>
      </c>
      <c r="P36" s="7">
        <v>107.8</v>
      </c>
      <c r="Q36" s="7">
        <v>0</v>
      </c>
      <c r="R36" s="7">
        <v>66.69</v>
      </c>
      <c r="S36" s="8">
        <v>1E-4</v>
      </c>
      <c r="T36" s="8">
        <v>2.9999999999999997E-4</v>
      </c>
      <c r="U36" s="8">
        <v>0</v>
      </c>
    </row>
    <row r="37" spans="2:21">
      <c r="B37" s="6" t="s">
        <v>201</v>
      </c>
      <c r="C37" s="17">
        <v>1117357</v>
      </c>
      <c r="D37" s="18" t="s">
        <v>122</v>
      </c>
      <c r="E37" s="6"/>
      <c r="F37" s="18">
        <v>520026683</v>
      </c>
      <c r="G37" s="6" t="s">
        <v>192</v>
      </c>
      <c r="H37" s="6" t="s">
        <v>200</v>
      </c>
      <c r="I37" s="6" t="s">
        <v>173</v>
      </c>
      <c r="J37" s="6"/>
      <c r="K37" s="27">
        <v>0.75</v>
      </c>
      <c r="L37" s="6" t="s">
        <v>93</v>
      </c>
      <c r="M37" s="8">
        <v>4.9000000000000002E-2</v>
      </c>
      <c r="N37" s="8">
        <v>2.0799999999999999E-2</v>
      </c>
      <c r="O37" s="7">
        <v>222396.97</v>
      </c>
      <c r="P37" s="7">
        <v>112</v>
      </c>
      <c r="Q37" s="7">
        <v>0</v>
      </c>
      <c r="R37" s="7">
        <v>249.08</v>
      </c>
      <c r="S37" s="8">
        <v>2.2000000000000001E-3</v>
      </c>
      <c r="T37" s="8">
        <v>1E-3</v>
      </c>
      <c r="U37" s="8">
        <v>2.0000000000000001E-4</v>
      </c>
    </row>
    <row r="38" spans="2:21">
      <c r="B38" s="6" t="s">
        <v>202</v>
      </c>
      <c r="C38" s="17">
        <v>1161512</v>
      </c>
      <c r="D38" s="18" t="s">
        <v>122</v>
      </c>
      <c r="E38" s="6"/>
      <c r="F38" s="18">
        <v>513623314</v>
      </c>
      <c r="G38" s="6" t="s">
        <v>192</v>
      </c>
      <c r="H38" s="6" t="s">
        <v>200</v>
      </c>
      <c r="I38" s="6" t="s">
        <v>173</v>
      </c>
      <c r="J38" s="6"/>
      <c r="K38" s="27">
        <v>5.01</v>
      </c>
      <c r="L38" s="6" t="s">
        <v>93</v>
      </c>
      <c r="M38" s="8">
        <v>2E-3</v>
      </c>
      <c r="N38" s="8">
        <v>1.8599999999999998E-2</v>
      </c>
      <c r="O38" s="7">
        <v>752000</v>
      </c>
      <c r="P38" s="7">
        <v>92.15</v>
      </c>
      <c r="Q38" s="7">
        <v>0</v>
      </c>
      <c r="R38" s="7">
        <v>692.97</v>
      </c>
      <c r="S38" s="8">
        <v>2E-3</v>
      </c>
      <c r="T38" s="8">
        <v>2.8E-3</v>
      </c>
      <c r="U38" s="8">
        <v>4.0000000000000002E-4</v>
      </c>
    </row>
    <row r="39" spans="2:21">
      <c r="B39" s="6" t="s">
        <v>203</v>
      </c>
      <c r="C39" s="17">
        <v>7590128</v>
      </c>
      <c r="D39" s="18" t="s">
        <v>122</v>
      </c>
      <c r="E39" s="6"/>
      <c r="F39" s="18">
        <v>520001736</v>
      </c>
      <c r="G39" s="6" t="s">
        <v>192</v>
      </c>
      <c r="H39" s="6" t="s">
        <v>200</v>
      </c>
      <c r="I39" s="6" t="s">
        <v>173</v>
      </c>
      <c r="J39" s="6"/>
      <c r="K39" s="27">
        <v>3.3</v>
      </c>
      <c r="L39" s="6" t="s">
        <v>93</v>
      </c>
      <c r="M39" s="8">
        <v>4.7500000000000001E-2</v>
      </c>
      <c r="N39" s="8">
        <v>1.5699999999999999E-2</v>
      </c>
      <c r="O39" s="7">
        <v>4751074</v>
      </c>
      <c r="P39" s="7">
        <v>134.51</v>
      </c>
      <c r="Q39" s="7">
        <v>0</v>
      </c>
      <c r="R39" s="7">
        <v>6390.67</v>
      </c>
      <c r="S39" s="8">
        <v>2.5000000000000001E-3</v>
      </c>
      <c r="T39" s="8">
        <v>2.5999999999999999E-2</v>
      </c>
      <c r="U39" s="8">
        <v>4.1000000000000003E-3</v>
      </c>
    </row>
    <row r="40" spans="2:21">
      <c r="B40" s="6" t="s">
        <v>204</v>
      </c>
      <c r="C40" s="17">
        <v>6000236</v>
      </c>
      <c r="D40" s="18" t="s">
        <v>122</v>
      </c>
      <c r="E40" s="6"/>
      <c r="F40" s="18">
        <v>520000472</v>
      </c>
      <c r="G40" s="6" t="s">
        <v>205</v>
      </c>
      <c r="H40" s="6" t="s">
        <v>206</v>
      </c>
      <c r="I40" s="6" t="s">
        <v>194</v>
      </c>
      <c r="J40" s="6"/>
      <c r="K40" s="27">
        <v>4.9000000000000004</v>
      </c>
      <c r="L40" s="6" t="s">
        <v>93</v>
      </c>
      <c r="M40" s="8">
        <v>4.4999999999999998E-2</v>
      </c>
      <c r="N40" s="8">
        <v>1.4E-2</v>
      </c>
      <c r="O40" s="7">
        <v>1760000</v>
      </c>
      <c r="P40" s="7">
        <v>118.3</v>
      </c>
      <c r="Q40" s="7">
        <v>0</v>
      </c>
      <c r="R40" s="7">
        <v>2082.08</v>
      </c>
      <c r="S40" s="8">
        <v>5.9999999999999995E-4</v>
      </c>
      <c r="T40" s="8">
        <v>8.5000000000000006E-3</v>
      </c>
      <c r="U40" s="8">
        <v>1.2999999999999999E-3</v>
      </c>
    </row>
    <row r="41" spans="2:21">
      <c r="B41" s="6" t="s">
        <v>207</v>
      </c>
      <c r="C41" s="17">
        <v>1120021</v>
      </c>
      <c r="D41" s="18" t="s">
        <v>122</v>
      </c>
      <c r="E41" s="6"/>
      <c r="F41" s="18">
        <v>513821488</v>
      </c>
      <c r="G41" s="6" t="s">
        <v>192</v>
      </c>
      <c r="H41" s="6" t="s">
        <v>200</v>
      </c>
      <c r="I41" s="6" t="s">
        <v>173</v>
      </c>
      <c r="J41" s="6"/>
      <c r="K41" s="27">
        <v>0.68</v>
      </c>
      <c r="L41" s="6" t="s">
        <v>93</v>
      </c>
      <c r="M41" s="8">
        <v>3.9E-2</v>
      </c>
      <c r="N41" s="8">
        <v>3.2599999999999997E-2</v>
      </c>
      <c r="O41" s="7">
        <v>52217.63</v>
      </c>
      <c r="P41" s="7">
        <v>108.3</v>
      </c>
      <c r="Q41" s="7">
        <v>0</v>
      </c>
      <c r="R41" s="7">
        <v>56.55</v>
      </c>
      <c r="S41" s="8">
        <v>1E-3</v>
      </c>
      <c r="T41" s="8">
        <v>2.0000000000000001E-4</v>
      </c>
      <c r="U41" s="8">
        <v>0</v>
      </c>
    </row>
    <row r="42" spans="2:21">
      <c r="B42" s="6" t="s">
        <v>208</v>
      </c>
      <c r="C42" s="17">
        <v>1136753</v>
      </c>
      <c r="D42" s="18" t="s">
        <v>122</v>
      </c>
      <c r="E42" s="6"/>
      <c r="F42" s="18">
        <v>513821488</v>
      </c>
      <c r="G42" s="6" t="s">
        <v>192</v>
      </c>
      <c r="H42" s="6" t="s">
        <v>200</v>
      </c>
      <c r="I42" s="6" t="s">
        <v>173</v>
      </c>
      <c r="J42" s="6"/>
      <c r="K42" s="27">
        <v>5.62</v>
      </c>
      <c r="L42" s="6" t="s">
        <v>93</v>
      </c>
      <c r="M42" s="8">
        <v>0.04</v>
      </c>
      <c r="N42" s="8">
        <v>1.2699999999999999E-2</v>
      </c>
      <c r="O42" s="7">
        <v>1328742.21</v>
      </c>
      <c r="P42" s="7">
        <v>117.1</v>
      </c>
      <c r="Q42" s="7">
        <v>0</v>
      </c>
      <c r="R42" s="7">
        <v>1555.96</v>
      </c>
      <c r="S42" s="8">
        <v>1.2999999999999999E-3</v>
      </c>
      <c r="T42" s="8">
        <v>6.3E-3</v>
      </c>
      <c r="U42" s="8">
        <v>1E-3</v>
      </c>
    </row>
    <row r="43" spans="2:21">
      <c r="B43" s="6" t="s">
        <v>209</v>
      </c>
      <c r="C43" s="17">
        <v>7770191</v>
      </c>
      <c r="D43" s="18" t="s">
        <v>122</v>
      </c>
      <c r="E43" s="6"/>
      <c r="F43" s="18">
        <v>520022732</v>
      </c>
      <c r="G43" s="6" t="s">
        <v>210</v>
      </c>
      <c r="H43" s="6" t="s">
        <v>200</v>
      </c>
      <c r="I43" s="6" t="s">
        <v>173</v>
      </c>
      <c r="J43" s="6"/>
      <c r="K43" s="27">
        <v>4.7</v>
      </c>
      <c r="L43" s="6" t="s">
        <v>93</v>
      </c>
      <c r="M43" s="8">
        <v>2.9899999999999999E-2</v>
      </c>
      <c r="N43" s="8">
        <v>1.35E-2</v>
      </c>
      <c r="O43" s="7">
        <v>431180.13</v>
      </c>
      <c r="P43" s="7">
        <v>109.25</v>
      </c>
      <c r="Q43" s="7">
        <v>0</v>
      </c>
      <c r="R43" s="7">
        <v>471.06</v>
      </c>
      <c r="S43" s="8">
        <v>1.5E-3</v>
      </c>
      <c r="T43" s="8">
        <v>1.9E-3</v>
      </c>
      <c r="U43" s="8">
        <v>2.9999999999999997E-4</v>
      </c>
    </row>
    <row r="44" spans="2:21">
      <c r="B44" s="6" t="s">
        <v>211</v>
      </c>
      <c r="C44" s="17">
        <v>7770217</v>
      </c>
      <c r="D44" s="18" t="s">
        <v>122</v>
      </c>
      <c r="E44" s="6"/>
      <c r="F44" s="18">
        <v>520022732</v>
      </c>
      <c r="G44" s="6" t="s">
        <v>210</v>
      </c>
      <c r="H44" s="6" t="s">
        <v>200</v>
      </c>
      <c r="I44" s="6" t="s">
        <v>173</v>
      </c>
      <c r="J44" s="6"/>
      <c r="K44" s="27">
        <v>4.18</v>
      </c>
      <c r="L44" s="6" t="s">
        <v>93</v>
      </c>
      <c r="M44" s="8">
        <v>4.2999999999999997E-2</v>
      </c>
      <c r="N44" s="8">
        <v>1.6899999999999998E-2</v>
      </c>
      <c r="O44" s="7">
        <v>4784668.67</v>
      </c>
      <c r="P44" s="7">
        <v>113.29</v>
      </c>
      <c r="Q44" s="7">
        <v>0</v>
      </c>
      <c r="R44" s="7">
        <v>5420.55</v>
      </c>
      <c r="S44" s="8">
        <v>5.1999999999999998E-3</v>
      </c>
      <c r="T44" s="8">
        <v>2.2100000000000002E-2</v>
      </c>
      <c r="U44" s="8">
        <v>3.5000000000000001E-3</v>
      </c>
    </row>
    <row r="45" spans="2:21">
      <c r="B45" s="6" t="s">
        <v>212</v>
      </c>
      <c r="C45" s="17">
        <v>1161538</v>
      </c>
      <c r="D45" s="18" t="s">
        <v>122</v>
      </c>
      <c r="E45" s="6"/>
      <c r="F45" s="18">
        <v>513668277</v>
      </c>
      <c r="G45" s="6" t="s">
        <v>171</v>
      </c>
      <c r="H45" s="6" t="s">
        <v>213</v>
      </c>
      <c r="I45" s="6" t="s">
        <v>194</v>
      </c>
      <c r="J45" s="6"/>
      <c r="K45" s="27">
        <v>6.57</v>
      </c>
      <c r="L45" s="6" t="s">
        <v>93</v>
      </c>
      <c r="M45" s="8">
        <v>5.0000000000000001E-3</v>
      </c>
      <c r="N45" s="8">
        <v>1.09E-2</v>
      </c>
      <c r="O45" s="7">
        <v>798000</v>
      </c>
      <c r="P45" s="7">
        <v>95.5</v>
      </c>
      <c r="Q45" s="7">
        <v>0</v>
      </c>
      <c r="R45" s="7">
        <v>762.09</v>
      </c>
      <c r="S45" s="8">
        <v>1E-3</v>
      </c>
      <c r="T45" s="8">
        <v>3.0999999999999999E-3</v>
      </c>
      <c r="U45" s="8">
        <v>5.0000000000000001E-4</v>
      </c>
    </row>
    <row r="46" spans="2:21">
      <c r="B46" s="6" t="s">
        <v>214</v>
      </c>
      <c r="C46" s="17">
        <v>1139492</v>
      </c>
      <c r="D46" s="18" t="s">
        <v>122</v>
      </c>
      <c r="E46" s="6"/>
      <c r="F46" s="18">
        <v>513668277</v>
      </c>
      <c r="G46" s="6" t="s">
        <v>171</v>
      </c>
      <c r="H46" s="6" t="s">
        <v>213</v>
      </c>
      <c r="I46" s="6" t="s">
        <v>194</v>
      </c>
      <c r="J46" s="6"/>
      <c r="K46" s="27">
        <v>2.87</v>
      </c>
      <c r="L46" s="6" t="s">
        <v>93</v>
      </c>
      <c r="M46" s="8">
        <v>9.4999999999999998E-3</v>
      </c>
      <c r="N46" s="8">
        <v>1.52E-2</v>
      </c>
      <c r="O46" s="7">
        <v>362264.16</v>
      </c>
      <c r="P46" s="7">
        <v>99.35</v>
      </c>
      <c r="Q46" s="7">
        <v>0</v>
      </c>
      <c r="R46" s="7">
        <v>359.91</v>
      </c>
      <c r="S46" s="8">
        <v>6.9999999999999999E-4</v>
      </c>
      <c r="T46" s="8">
        <v>1.5E-3</v>
      </c>
      <c r="U46" s="8">
        <v>2.0000000000000001E-4</v>
      </c>
    </row>
    <row r="47" spans="2:21">
      <c r="B47" s="6" t="s">
        <v>215</v>
      </c>
      <c r="C47" s="17">
        <v>1110915</v>
      </c>
      <c r="D47" s="18" t="s">
        <v>122</v>
      </c>
      <c r="E47" s="6"/>
      <c r="F47" s="18">
        <v>520043605</v>
      </c>
      <c r="G47" s="6" t="s">
        <v>216</v>
      </c>
      <c r="H47" s="6" t="s">
        <v>217</v>
      </c>
      <c r="I47" s="6" t="s">
        <v>173</v>
      </c>
      <c r="J47" s="6"/>
      <c r="K47" s="27">
        <v>7.14</v>
      </c>
      <c r="L47" s="6" t="s">
        <v>93</v>
      </c>
      <c r="M47" s="8">
        <v>5.1499999999999997E-2</v>
      </c>
      <c r="N47" s="8">
        <v>2.64E-2</v>
      </c>
      <c r="O47" s="7">
        <v>3642477</v>
      </c>
      <c r="P47" s="7">
        <v>145.5</v>
      </c>
      <c r="Q47" s="7">
        <v>0</v>
      </c>
      <c r="R47" s="7">
        <v>5299.8</v>
      </c>
      <c r="S47" s="8">
        <v>1E-3</v>
      </c>
      <c r="T47" s="8">
        <v>2.1600000000000001E-2</v>
      </c>
      <c r="U47" s="8">
        <v>3.3999999999999998E-3</v>
      </c>
    </row>
    <row r="48" spans="2:21">
      <c r="B48" s="6" t="s">
        <v>218</v>
      </c>
      <c r="C48" s="17">
        <v>1154764</v>
      </c>
      <c r="D48" s="18" t="s">
        <v>122</v>
      </c>
      <c r="E48" s="6"/>
      <c r="F48" s="18">
        <v>513668277</v>
      </c>
      <c r="G48" s="6" t="s">
        <v>171</v>
      </c>
      <c r="H48" s="6" t="s">
        <v>213</v>
      </c>
      <c r="I48" s="6" t="s">
        <v>194</v>
      </c>
      <c r="J48" s="6"/>
      <c r="K48" s="27">
        <v>2.4500000000000002</v>
      </c>
      <c r="L48" s="6" t="s">
        <v>93</v>
      </c>
      <c r="M48" s="8">
        <v>2.8E-3</v>
      </c>
      <c r="N48" s="8">
        <v>1.03E-2</v>
      </c>
      <c r="O48" s="7">
        <v>2588460</v>
      </c>
      <c r="P48" s="7">
        <v>98.35</v>
      </c>
      <c r="Q48" s="7">
        <v>0</v>
      </c>
      <c r="R48" s="7">
        <v>2545.75</v>
      </c>
      <c r="S48" s="8">
        <v>6.1000000000000004E-3</v>
      </c>
      <c r="T48" s="8">
        <v>1.04E-2</v>
      </c>
      <c r="U48" s="8">
        <v>1.6000000000000001E-3</v>
      </c>
    </row>
    <row r="49" spans="2:21">
      <c r="B49" s="6" t="s">
        <v>219</v>
      </c>
      <c r="C49" s="17">
        <v>3900271</v>
      </c>
      <c r="D49" s="18" t="s">
        <v>122</v>
      </c>
      <c r="E49" s="6"/>
      <c r="F49" s="18">
        <v>520038506</v>
      </c>
      <c r="G49" s="6" t="s">
        <v>192</v>
      </c>
      <c r="H49" s="6" t="s">
        <v>217</v>
      </c>
      <c r="I49" s="6" t="s">
        <v>173</v>
      </c>
      <c r="J49" s="6"/>
      <c r="K49" s="27">
        <v>1.86</v>
      </c>
      <c r="L49" s="6" t="s">
        <v>93</v>
      </c>
      <c r="M49" s="8">
        <v>4.4499999999999998E-2</v>
      </c>
      <c r="N49" s="8">
        <v>2.76E-2</v>
      </c>
      <c r="O49" s="7">
        <v>348977.51</v>
      </c>
      <c r="P49" s="7">
        <v>107</v>
      </c>
      <c r="Q49" s="7">
        <v>0</v>
      </c>
      <c r="R49" s="7">
        <v>373.41</v>
      </c>
      <c r="S49" s="8">
        <v>5.9999999999999995E-4</v>
      </c>
      <c r="T49" s="8">
        <v>1.5E-3</v>
      </c>
      <c r="U49" s="8">
        <v>2.0000000000000001E-4</v>
      </c>
    </row>
    <row r="50" spans="2:21">
      <c r="B50" s="6" t="s">
        <v>220</v>
      </c>
      <c r="C50" s="17">
        <v>2300184</v>
      </c>
      <c r="D50" s="18" t="s">
        <v>122</v>
      </c>
      <c r="E50" s="6"/>
      <c r="F50" s="18">
        <v>520031931</v>
      </c>
      <c r="G50" s="6" t="s">
        <v>221</v>
      </c>
      <c r="H50" s="6" t="s">
        <v>217</v>
      </c>
      <c r="I50" s="6" t="s">
        <v>173</v>
      </c>
      <c r="J50" s="6"/>
      <c r="K50" s="27">
        <v>4.24</v>
      </c>
      <c r="L50" s="6" t="s">
        <v>93</v>
      </c>
      <c r="M50" s="8">
        <v>2.1999999999999999E-2</v>
      </c>
      <c r="N50" s="8">
        <v>2.4E-2</v>
      </c>
      <c r="O50" s="7">
        <v>6529416.1200000001</v>
      </c>
      <c r="P50" s="7">
        <v>100.22</v>
      </c>
      <c r="Q50" s="7">
        <v>0</v>
      </c>
      <c r="R50" s="7">
        <v>6543.78</v>
      </c>
      <c r="S50" s="8">
        <v>7.4000000000000003E-3</v>
      </c>
      <c r="T50" s="8">
        <v>2.6700000000000002E-2</v>
      </c>
      <c r="U50" s="8">
        <v>4.1999999999999997E-3</v>
      </c>
    </row>
    <row r="51" spans="2:21">
      <c r="B51" s="6" t="s">
        <v>222</v>
      </c>
      <c r="C51" s="17">
        <v>2300143</v>
      </c>
      <c r="D51" s="18" t="s">
        <v>122</v>
      </c>
      <c r="E51" s="6"/>
      <c r="F51" s="18">
        <v>520031931</v>
      </c>
      <c r="G51" s="6" t="s">
        <v>221</v>
      </c>
      <c r="H51" s="6" t="s">
        <v>217</v>
      </c>
      <c r="I51" s="6" t="s">
        <v>173</v>
      </c>
      <c r="J51" s="6"/>
      <c r="K51" s="27">
        <v>1.61</v>
      </c>
      <c r="L51" s="6" t="s">
        <v>93</v>
      </c>
      <c r="M51" s="8">
        <v>3.6999999999999998E-2</v>
      </c>
      <c r="N51" s="8">
        <v>2.46E-2</v>
      </c>
      <c r="O51" s="7">
        <v>3322759.95</v>
      </c>
      <c r="P51" s="7">
        <v>107.15</v>
      </c>
      <c r="Q51" s="7">
        <v>0</v>
      </c>
      <c r="R51" s="7">
        <v>3560.34</v>
      </c>
      <c r="S51" s="8">
        <v>2.2000000000000001E-3</v>
      </c>
      <c r="T51" s="8">
        <v>1.4500000000000001E-2</v>
      </c>
      <c r="U51" s="8">
        <v>2.3E-3</v>
      </c>
    </row>
    <row r="52" spans="2:21">
      <c r="B52" s="6" t="s">
        <v>223</v>
      </c>
      <c r="C52" s="17">
        <v>1162221</v>
      </c>
      <c r="D52" s="18" t="s">
        <v>122</v>
      </c>
      <c r="E52" s="6"/>
      <c r="F52" s="18">
        <v>513623314</v>
      </c>
      <c r="G52" s="6" t="s">
        <v>192</v>
      </c>
      <c r="H52" s="6" t="s">
        <v>213</v>
      </c>
      <c r="I52" s="6" t="s">
        <v>194</v>
      </c>
      <c r="J52" s="6"/>
      <c r="K52" s="27">
        <v>7.47</v>
      </c>
      <c r="L52" s="6" t="s">
        <v>93</v>
      </c>
      <c r="M52" s="8">
        <v>1.17E-2</v>
      </c>
      <c r="N52" s="8">
        <v>3.1099999999999999E-2</v>
      </c>
      <c r="O52" s="7">
        <v>2545000</v>
      </c>
      <c r="P52" s="7">
        <v>86.84</v>
      </c>
      <c r="Q52" s="7">
        <v>0</v>
      </c>
      <c r="R52" s="7">
        <v>2210.08</v>
      </c>
      <c r="S52" s="8">
        <v>4.1999999999999997E-3</v>
      </c>
      <c r="T52" s="8">
        <v>8.9999999999999993E-3</v>
      </c>
      <c r="U52" s="8">
        <v>1.4E-3</v>
      </c>
    </row>
    <row r="53" spans="2:21">
      <c r="B53" s="6" t="s">
        <v>224</v>
      </c>
      <c r="C53" s="17">
        <v>1129279</v>
      </c>
      <c r="D53" s="18" t="s">
        <v>122</v>
      </c>
      <c r="E53" s="6"/>
      <c r="F53" s="18">
        <v>513623314</v>
      </c>
      <c r="G53" s="6" t="s">
        <v>192</v>
      </c>
      <c r="H53" s="6" t="s">
        <v>217</v>
      </c>
      <c r="I53" s="6" t="s">
        <v>173</v>
      </c>
      <c r="J53" s="6"/>
      <c r="K53" s="27">
        <v>1.71</v>
      </c>
      <c r="L53" s="6" t="s">
        <v>93</v>
      </c>
      <c r="M53" s="8">
        <v>2.8500000000000001E-2</v>
      </c>
      <c r="N53" s="8">
        <v>2.5600000000000001E-2</v>
      </c>
      <c r="O53" s="7">
        <v>0.4</v>
      </c>
      <c r="P53" s="7">
        <v>102.1</v>
      </c>
      <c r="Q53" s="7">
        <v>0</v>
      </c>
      <c r="R53" s="7">
        <v>0</v>
      </c>
      <c r="S53" s="8">
        <v>0</v>
      </c>
      <c r="T53" s="8">
        <v>0</v>
      </c>
      <c r="U53" s="8">
        <v>0</v>
      </c>
    </row>
    <row r="54" spans="2:21">
      <c r="B54" s="6" t="s">
        <v>225</v>
      </c>
      <c r="C54" s="17">
        <v>1141050</v>
      </c>
      <c r="D54" s="18" t="s">
        <v>122</v>
      </c>
      <c r="E54" s="6"/>
      <c r="F54" s="18">
        <v>513623314</v>
      </c>
      <c r="G54" s="6" t="s">
        <v>192</v>
      </c>
      <c r="H54" s="6" t="s">
        <v>217</v>
      </c>
      <c r="I54" s="6" t="s">
        <v>173</v>
      </c>
      <c r="J54" s="6"/>
      <c r="K54" s="27">
        <v>4.7300000000000004</v>
      </c>
      <c r="L54" s="6" t="s">
        <v>93</v>
      </c>
      <c r="M54" s="8">
        <v>1.95E-2</v>
      </c>
      <c r="N54" s="8">
        <v>2.63E-2</v>
      </c>
      <c r="O54" s="7">
        <v>0.57999999999999996</v>
      </c>
      <c r="P54" s="7">
        <v>98.45</v>
      </c>
      <c r="Q54" s="7">
        <v>0</v>
      </c>
      <c r="R54" s="7">
        <v>0</v>
      </c>
      <c r="S54" s="8">
        <v>0</v>
      </c>
      <c r="T54" s="8">
        <v>0</v>
      </c>
      <c r="U54" s="8">
        <v>0</v>
      </c>
    </row>
    <row r="55" spans="2:21">
      <c r="B55" s="6" t="s">
        <v>226</v>
      </c>
      <c r="C55" s="17">
        <v>1156231</v>
      </c>
      <c r="D55" s="18" t="s">
        <v>122</v>
      </c>
      <c r="E55" s="6"/>
      <c r="F55" s="18">
        <v>513623314</v>
      </c>
      <c r="G55" s="6" t="s">
        <v>192</v>
      </c>
      <c r="H55" s="6" t="s">
        <v>217</v>
      </c>
      <c r="I55" s="6" t="s">
        <v>173</v>
      </c>
      <c r="J55" s="6"/>
      <c r="K55" s="27">
        <v>5.87</v>
      </c>
      <c r="L55" s="6" t="s">
        <v>93</v>
      </c>
      <c r="M55" s="8">
        <v>3.3500000000000002E-2</v>
      </c>
      <c r="N55" s="8">
        <v>3.1699999999999999E-2</v>
      </c>
      <c r="O55" s="7">
        <v>1370880</v>
      </c>
      <c r="P55" s="7">
        <v>101.53</v>
      </c>
      <c r="Q55" s="7">
        <v>0</v>
      </c>
      <c r="R55" s="7">
        <v>1391.85</v>
      </c>
      <c r="S55" s="8">
        <v>2.8999999999999998E-3</v>
      </c>
      <c r="T55" s="8">
        <v>5.7000000000000002E-3</v>
      </c>
      <c r="U55" s="8">
        <v>8.9999999999999998E-4</v>
      </c>
    </row>
    <row r="56" spans="2:21">
      <c r="B56" s="6" t="s">
        <v>227</v>
      </c>
      <c r="C56" s="17">
        <v>1128347</v>
      </c>
      <c r="D56" s="18" t="s">
        <v>122</v>
      </c>
      <c r="E56" s="6"/>
      <c r="F56" s="18">
        <v>34250659</v>
      </c>
      <c r="G56" s="6" t="s">
        <v>228</v>
      </c>
      <c r="H56" s="6" t="s">
        <v>217</v>
      </c>
      <c r="I56" s="6" t="s">
        <v>173</v>
      </c>
      <c r="J56" s="6"/>
      <c r="K56" s="27">
        <v>2.59</v>
      </c>
      <c r="L56" s="6" t="s">
        <v>93</v>
      </c>
      <c r="M56" s="8">
        <v>3.2899999999999999E-2</v>
      </c>
      <c r="N56" s="8">
        <v>4.1500000000000002E-2</v>
      </c>
      <c r="O56" s="7">
        <v>0.48</v>
      </c>
      <c r="P56" s="7">
        <v>99.99</v>
      </c>
      <c r="Q56" s="7">
        <v>0</v>
      </c>
      <c r="R56" s="7">
        <v>0</v>
      </c>
      <c r="S56" s="8">
        <v>0</v>
      </c>
      <c r="T56" s="8">
        <v>0</v>
      </c>
      <c r="U56" s="8">
        <v>0</v>
      </c>
    </row>
    <row r="57" spans="2:21">
      <c r="B57" s="6" t="s">
        <v>229</v>
      </c>
      <c r="C57" s="17">
        <v>1133040</v>
      </c>
      <c r="D57" s="18" t="s">
        <v>122</v>
      </c>
      <c r="E57" s="6"/>
      <c r="F57" s="18">
        <v>34250659</v>
      </c>
      <c r="G57" s="6" t="s">
        <v>228</v>
      </c>
      <c r="H57" s="6" t="s">
        <v>217</v>
      </c>
      <c r="I57" s="6" t="s">
        <v>173</v>
      </c>
      <c r="J57" s="6"/>
      <c r="K57" s="27">
        <v>4.68</v>
      </c>
      <c r="L57" s="6" t="s">
        <v>93</v>
      </c>
      <c r="M57" s="8">
        <v>3.3000000000000002E-2</v>
      </c>
      <c r="N57" s="8">
        <v>5.5599999999999997E-2</v>
      </c>
      <c r="O57" s="7">
        <v>518995.03</v>
      </c>
      <c r="P57" s="7">
        <v>91</v>
      </c>
      <c r="Q57" s="7">
        <v>0</v>
      </c>
      <c r="R57" s="7">
        <v>472.29</v>
      </c>
      <c r="S57" s="8">
        <v>3.5000000000000001E-3</v>
      </c>
      <c r="T57" s="8">
        <v>1.9E-3</v>
      </c>
      <c r="U57" s="8">
        <v>2.9999999999999997E-4</v>
      </c>
    </row>
    <row r="58" spans="2:21">
      <c r="B58" s="6" t="s">
        <v>230</v>
      </c>
      <c r="C58" s="17">
        <v>1260736</v>
      </c>
      <c r="D58" s="18" t="s">
        <v>122</v>
      </c>
      <c r="E58" s="6"/>
      <c r="F58" s="18">
        <v>520033234</v>
      </c>
      <c r="G58" s="6" t="s">
        <v>228</v>
      </c>
      <c r="H58" s="6" t="s">
        <v>217</v>
      </c>
      <c r="I58" s="6" t="s">
        <v>173</v>
      </c>
      <c r="J58" s="6"/>
      <c r="K58" s="27">
        <v>6.45</v>
      </c>
      <c r="L58" s="6" t="s">
        <v>93</v>
      </c>
      <c r="M58" s="8">
        <v>1.29E-2</v>
      </c>
      <c r="N58" s="8">
        <v>3.6700000000000003E-2</v>
      </c>
      <c r="O58" s="7">
        <v>556000</v>
      </c>
      <c r="P58" s="7">
        <v>85.8</v>
      </c>
      <c r="Q58" s="7">
        <v>0</v>
      </c>
      <c r="R58" s="7">
        <v>477.05</v>
      </c>
      <c r="S58" s="8">
        <v>8.9999999999999998E-4</v>
      </c>
      <c r="T58" s="8">
        <v>1.9E-3</v>
      </c>
      <c r="U58" s="8">
        <v>2.9999999999999997E-4</v>
      </c>
    </row>
    <row r="59" spans="2:21">
      <c r="B59" s="6" t="s">
        <v>231</v>
      </c>
      <c r="C59" s="17">
        <v>1260484</v>
      </c>
      <c r="D59" s="18" t="s">
        <v>122</v>
      </c>
      <c r="E59" s="6"/>
      <c r="F59" s="18">
        <v>520033234</v>
      </c>
      <c r="G59" s="6" t="s">
        <v>192</v>
      </c>
      <c r="H59" s="6" t="s">
        <v>232</v>
      </c>
      <c r="I59" s="6"/>
      <c r="J59" s="6"/>
      <c r="K59" s="28"/>
      <c r="L59" s="6" t="s">
        <v>93</v>
      </c>
      <c r="M59" s="29"/>
      <c r="O59" s="7">
        <v>1.31</v>
      </c>
      <c r="P59" s="7">
        <v>112.98</v>
      </c>
      <c r="Q59" s="7">
        <v>0</v>
      </c>
      <c r="R59" s="7">
        <v>0</v>
      </c>
      <c r="T59" s="8">
        <v>0</v>
      </c>
      <c r="U59" s="8">
        <v>0</v>
      </c>
    </row>
    <row r="60" spans="2:21">
      <c r="B60" s="6" t="s">
        <v>233</v>
      </c>
      <c r="C60" s="17">
        <v>1260546</v>
      </c>
      <c r="D60" s="18" t="s">
        <v>122</v>
      </c>
      <c r="E60" s="6"/>
      <c r="F60" s="18">
        <v>520033234</v>
      </c>
      <c r="G60" s="6" t="s">
        <v>228</v>
      </c>
      <c r="H60" s="6" t="s">
        <v>217</v>
      </c>
      <c r="I60" s="6" t="s">
        <v>173</v>
      </c>
      <c r="J60" s="6"/>
      <c r="K60" s="27">
        <v>2.83</v>
      </c>
      <c r="L60" s="6" t="s">
        <v>93</v>
      </c>
      <c r="M60" s="8">
        <v>5.3499999999999999E-2</v>
      </c>
      <c r="N60" s="8">
        <v>2.3900000000000001E-2</v>
      </c>
      <c r="O60" s="7">
        <v>3696448.6</v>
      </c>
      <c r="P60" s="7">
        <v>112.48</v>
      </c>
      <c r="Q60" s="7">
        <v>0</v>
      </c>
      <c r="R60" s="7">
        <v>4157.7700000000004</v>
      </c>
      <c r="S60" s="8">
        <v>3.2000000000000002E-3</v>
      </c>
      <c r="T60" s="8">
        <v>1.6899999999999998E-2</v>
      </c>
      <c r="U60" s="8">
        <v>2.7000000000000001E-3</v>
      </c>
    </row>
    <row r="61" spans="2:21">
      <c r="B61" s="6" t="s">
        <v>234</v>
      </c>
      <c r="C61" s="17">
        <v>1260652</v>
      </c>
      <c r="D61" s="18" t="s">
        <v>122</v>
      </c>
      <c r="E61" s="6"/>
      <c r="F61" s="18">
        <v>520033234</v>
      </c>
      <c r="G61" s="6" t="s">
        <v>228</v>
      </c>
      <c r="H61" s="6" t="s">
        <v>217</v>
      </c>
      <c r="I61" s="6" t="s">
        <v>173</v>
      </c>
      <c r="J61" s="6"/>
      <c r="K61" s="27">
        <v>5.37</v>
      </c>
      <c r="L61" s="6" t="s">
        <v>93</v>
      </c>
      <c r="M61" s="8">
        <v>2.7799999999999998E-2</v>
      </c>
      <c r="N61" s="8">
        <v>3.6799999999999999E-2</v>
      </c>
      <c r="O61" s="7">
        <v>2821753</v>
      </c>
      <c r="P61" s="7">
        <v>97.5</v>
      </c>
      <c r="Q61" s="7">
        <v>0</v>
      </c>
      <c r="R61" s="7">
        <v>2751.21</v>
      </c>
      <c r="S61" s="8">
        <v>1.6000000000000001E-3</v>
      </c>
      <c r="T61" s="8">
        <v>1.12E-2</v>
      </c>
      <c r="U61" s="8">
        <v>1.8E-3</v>
      </c>
    </row>
    <row r="62" spans="2:21">
      <c r="B62" s="6" t="s">
        <v>235</v>
      </c>
      <c r="C62" s="17">
        <v>1260397</v>
      </c>
      <c r="D62" s="18" t="s">
        <v>122</v>
      </c>
      <c r="E62" s="6"/>
      <c r="F62" s="18">
        <v>520033234</v>
      </c>
      <c r="G62" s="6" t="s">
        <v>228</v>
      </c>
      <c r="H62" s="6" t="s">
        <v>217</v>
      </c>
      <c r="I62" s="6" t="s">
        <v>173</v>
      </c>
      <c r="J62" s="6"/>
      <c r="K62" s="27">
        <v>1</v>
      </c>
      <c r="L62" s="6" t="s">
        <v>93</v>
      </c>
      <c r="M62" s="8">
        <v>5.0999999999999997E-2</v>
      </c>
      <c r="N62" s="8">
        <v>-8.6E-3</v>
      </c>
      <c r="O62" s="7">
        <v>379732</v>
      </c>
      <c r="P62" s="7">
        <v>126</v>
      </c>
      <c r="Q62" s="7">
        <v>0</v>
      </c>
      <c r="R62" s="7">
        <v>478.46</v>
      </c>
      <c r="S62" s="8">
        <v>8.0000000000000004E-4</v>
      </c>
      <c r="T62" s="8">
        <v>1.9E-3</v>
      </c>
      <c r="U62" s="8">
        <v>2.9999999999999997E-4</v>
      </c>
    </row>
    <row r="63" spans="2:21">
      <c r="B63" s="6" t="s">
        <v>236</v>
      </c>
      <c r="C63" s="17">
        <v>1260603</v>
      </c>
      <c r="D63" s="18" t="s">
        <v>122</v>
      </c>
      <c r="E63" s="6"/>
      <c r="F63" s="18">
        <v>520033234</v>
      </c>
      <c r="G63" s="6" t="s">
        <v>228</v>
      </c>
      <c r="H63" s="6" t="s">
        <v>217</v>
      </c>
      <c r="I63" s="6" t="s">
        <v>173</v>
      </c>
      <c r="J63" s="6"/>
      <c r="K63" s="27">
        <v>5.16</v>
      </c>
      <c r="L63" s="6" t="s">
        <v>93</v>
      </c>
      <c r="M63" s="8">
        <v>0.04</v>
      </c>
      <c r="N63" s="8">
        <v>3.9399999999999998E-2</v>
      </c>
      <c r="O63" s="7">
        <v>7614657</v>
      </c>
      <c r="P63" s="7">
        <v>101.5</v>
      </c>
      <c r="Q63" s="7">
        <v>0</v>
      </c>
      <c r="R63" s="7">
        <v>7728.88</v>
      </c>
      <c r="S63" s="8">
        <v>2.5999999999999999E-3</v>
      </c>
      <c r="T63" s="8">
        <v>3.15E-2</v>
      </c>
      <c r="U63" s="8">
        <v>5.0000000000000001E-3</v>
      </c>
    </row>
    <row r="64" spans="2:21">
      <c r="B64" s="6" t="s">
        <v>237</v>
      </c>
      <c r="C64" s="17">
        <v>1161769</v>
      </c>
      <c r="D64" s="18" t="s">
        <v>122</v>
      </c>
      <c r="E64" s="6"/>
      <c r="F64" s="18">
        <v>513682146</v>
      </c>
      <c r="G64" s="6" t="s">
        <v>171</v>
      </c>
      <c r="H64" s="6" t="s">
        <v>217</v>
      </c>
      <c r="I64" s="6" t="s">
        <v>173</v>
      </c>
      <c r="J64" s="6"/>
      <c r="K64" s="27">
        <v>5.21</v>
      </c>
      <c r="L64" s="6" t="s">
        <v>93</v>
      </c>
      <c r="M64" s="8">
        <v>2E-3</v>
      </c>
      <c r="N64" s="8">
        <v>1.52E-2</v>
      </c>
      <c r="O64" s="7">
        <v>96247</v>
      </c>
      <c r="P64" s="7">
        <v>92.64</v>
      </c>
      <c r="Q64" s="7">
        <v>0</v>
      </c>
      <c r="R64" s="7">
        <v>89.16</v>
      </c>
      <c r="S64" s="8">
        <v>2.0000000000000001E-4</v>
      </c>
      <c r="T64" s="8">
        <v>4.0000000000000002E-4</v>
      </c>
      <c r="U64" s="8">
        <v>1E-4</v>
      </c>
    </row>
    <row r="65" spans="2:21">
      <c r="B65" s="6" t="s">
        <v>238</v>
      </c>
      <c r="C65" s="17">
        <v>1136050</v>
      </c>
      <c r="D65" s="18" t="s">
        <v>122</v>
      </c>
      <c r="E65" s="6"/>
      <c r="F65" s="18">
        <v>513754069</v>
      </c>
      <c r="G65" s="6" t="s">
        <v>239</v>
      </c>
      <c r="H65" s="6" t="s">
        <v>213</v>
      </c>
      <c r="I65" s="6" t="s">
        <v>194</v>
      </c>
      <c r="J65" s="6"/>
      <c r="K65" s="27">
        <v>5.01</v>
      </c>
      <c r="L65" s="6" t="s">
        <v>93</v>
      </c>
      <c r="M65" s="8">
        <v>2.4799999999999999E-2</v>
      </c>
      <c r="N65" s="8">
        <v>2.3099999999999999E-2</v>
      </c>
      <c r="O65" s="7">
        <v>409242</v>
      </c>
      <c r="P65" s="7">
        <v>101.64</v>
      </c>
      <c r="Q65" s="7">
        <v>0</v>
      </c>
      <c r="R65" s="7">
        <v>415.95</v>
      </c>
      <c r="S65" s="8">
        <v>1E-3</v>
      </c>
      <c r="T65" s="8">
        <v>1.6999999999999999E-3</v>
      </c>
      <c r="U65" s="8">
        <v>2.9999999999999997E-4</v>
      </c>
    </row>
    <row r="66" spans="2:21">
      <c r="B66" s="6" t="s">
        <v>240</v>
      </c>
      <c r="C66" s="17">
        <v>2260446</v>
      </c>
      <c r="D66" s="18" t="s">
        <v>122</v>
      </c>
      <c r="E66" s="6"/>
      <c r="F66" s="18">
        <v>520024126</v>
      </c>
      <c r="G66" s="6" t="s">
        <v>192</v>
      </c>
      <c r="H66" s="6" t="s">
        <v>217</v>
      </c>
      <c r="I66" s="6" t="s">
        <v>173</v>
      </c>
      <c r="J66" s="6"/>
      <c r="K66" s="27">
        <v>4.1500000000000004</v>
      </c>
      <c r="L66" s="6" t="s">
        <v>93</v>
      </c>
      <c r="M66" s="8">
        <v>3.6999999999999998E-2</v>
      </c>
      <c r="N66" s="8">
        <v>1.9400000000000001E-2</v>
      </c>
      <c r="O66" s="7">
        <v>4555083.93</v>
      </c>
      <c r="P66" s="7">
        <v>108.6</v>
      </c>
      <c r="Q66" s="7">
        <v>0</v>
      </c>
      <c r="R66" s="7">
        <v>4946.82</v>
      </c>
      <c r="S66" s="8">
        <v>7.1000000000000004E-3</v>
      </c>
      <c r="T66" s="8">
        <v>2.0199999999999999E-2</v>
      </c>
      <c r="U66" s="8">
        <v>3.2000000000000002E-3</v>
      </c>
    </row>
    <row r="67" spans="2:21">
      <c r="B67" s="6" t="s">
        <v>241</v>
      </c>
      <c r="C67" s="17">
        <v>3230224</v>
      </c>
      <c r="D67" s="18" t="s">
        <v>122</v>
      </c>
      <c r="E67" s="6"/>
      <c r="F67" s="18">
        <v>520037789</v>
      </c>
      <c r="G67" s="6" t="s">
        <v>192</v>
      </c>
      <c r="H67" s="6" t="s">
        <v>217</v>
      </c>
      <c r="I67" s="6" t="s">
        <v>173</v>
      </c>
      <c r="J67" s="6"/>
      <c r="K67" s="27">
        <v>1.59</v>
      </c>
      <c r="L67" s="6" t="s">
        <v>93</v>
      </c>
      <c r="M67" s="8">
        <v>5.8500000000000003E-2</v>
      </c>
      <c r="N67" s="8">
        <v>2.93E-2</v>
      </c>
      <c r="O67" s="7">
        <v>717454.92</v>
      </c>
      <c r="P67" s="7">
        <v>115.65</v>
      </c>
      <c r="Q67" s="7">
        <v>0</v>
      </c>
      <c r="R67" s="7">
        <v>829.74</v>
      </c>
      <c r="S67" s="8">
        <v>8.9999999999999998E-4</v>
      </c>
      <c r="T67" s="8">
        <v>3.3999999999999998E-3</v>
      </c>
      <c r="U67" s="8">
        <v>5.0000000000000001E-4</v>
      </c>
    </row>
    <row r="68" spans="2:21">
      <c r="B68" s="6" t="s">
        <v>242</v>
      </c>
      <c r="C68" s="17">
        <v>3230208</v>
      </c>
      <c r="D68" s="18" t="s">
        <v>122</v>
      </c>
      <c r="E68" s="6"/>
      <c r="F68" s="18">
        <v>520037789</v>
      </c>
      <c r="G68" s="6" t="s">
        <v>192</v>
      </c>
      <c r="H68" s="6" t="s">
        <v>217</v>
      </c>
      <c r="I68" s="6" t="s">
        <v>173</v>
      </c>
      <c r="J68" s="6"/>
      <c r="K68" s="27">
        <v>4.68</v>
      </c>
      <c r="L68" s="6" t="s">
        <v>93</v>
      </c>
      <c r="M68" s="8">
        <v>2.3E-2</v>
      </c>
      <c r="N68" s="8">
        <v>3.4700000000000002E-2</v>
      </c>
      <c r="O68" s="7">
        <v>2938729.14</v>
      </c>
      <c r="P68" s="7">
        <v>97</v>
      </c>
      <c r="Q68" s="7">
        <v>0</v>
      </c>
      <c r="R68" s="7">
        <v>2850.57</v>
      </c>
      <c r="S68" s="8">
        <v>2.2000000000000001E-3</v>
      </c>
      <c r="T68" s="8">
        <v>1.1599999999999999E-2</v>
      </c>
      <c r="U68" s="8">
        <v>1.8E-3</v>
      </c>
    </row>
    <row r="69" spans="2:21">
      <c r="B69" s="6" t="s">
        <v>243</v>
      </c>
      <c r="C69" s="17">
        <v>3230273</v>
      </c>
      <c r="D69" s="18" t="s">
        <v>122</v>
      </c>
      <c r="E69" s="6"/>
      <c r="F69" s="18">
        <v>520037789</v>
      </c>
      <c r="G69" s="6" t="s">
        <v>192</v>
      </c>
      <c r="H69" s="6" t="s">
        <v>217</v>
      </c>
      <c r="I69" s="6" t="s">
        <v>173</v>
      </c>
      <c r="J69" s="6"/>
      <c r="K69" s="27">
        <v>6.19</v>
      </c>
      <c r="L69" s="6" t="s">
        <v>93</v>
      </c>
      <c r="M69" s="8">
        <v>2.2499999999999999E-2</v>
      </c>
      <c r="N69" s="8">
        <v>3.2300000000000002E-2</v>
      </c>
      <c r="O69" s="7">
        <v>2134904.86</v>
      </c>
      <c r="P69" s="7">
        <v>96.14</v>
      </c>
      <c r="Q69" s="7">
        <v>0</v>
      </c>
      <c r="R69" s="7">
        <v>2052.5</v>
      </c>
      <c r="S69" s="8">
        <v>5.4000000000000003E-3</v>
      </c>
      <c r="T69" s="8">
        <v>8.3999999999999995E-3</v>
      </c>
      <c r="U69" s="8">
        <v>1.2999999999999999E-3</v>
      </c>
    </row>
    <row r="70" spans="2:21">
      <c r="B70" s="6" t="s">
        <v>244</v>
      </c>
      <c r="C70" s="17">
        <v>3230125</v>
      </c>
      <c r="D70" s="18" t="s">
        <v>122</v>
      </c>
      <c r="E70" s="6"/>
      <c r="F70" s="18">
        <v>520037789</v>
      </c>
      <c r="G70" s="6" t="s">
        <v>192</v>
      </c>
      <c r="H70" s="6" t="s">
        <v>217</v>
      </c>
      <c r="I70" s="6" t="s">
        <v>173</v>
      </c>
      <c r="J70" s="6"/>
      <c r="K70" s="27">
        <v>1.95</v>
      </c>
      <c r="L70" s="6" t="s">
        <v>93</v>
      </c>
      <c r="M70" s="8">
        <v>4.9000000000000002E-2</v>
      </c>
      <c r="N70" s="8">
        <v>3.4299999999999997E-2</v>
      </c>
      <c r="O70" s="7">
        <v>1466916.86</v>
      </c>
      <c r="P70" s="7">
        <v>106</v>
      </c>
      <c r="Q70" s="7">
        <v>37.08</v>
      </c>
      <c r="R70" s="7">
        <v>1592.01</v>
      </c>
      <c r="S70" s="8">
        <v>2.8E-3</v>
      </c>
      <c r="T70" s="8">
        <v>6.4999999999999997E-3</v>
      </c>
      <c r="U70" s="8">
        <v>1E-3</v>
      </c>
    </row>
    <row r="71" spans="2:21">
      <c r="B71" s="6" t="s">
        <v>245</v>
      </c>
      <c r="C71" s="17">
        <v>1103670</v>
      </c>
      <c r="D71" s="18" t="s">
        <v>122</v>
      </c>
      <c r="E71" s="6"/>
      <c r="F71" s="18">
        <v>513937714</v>
      </c>
      <c r="G71" s="6" t="s">
        <v>239</v>
      </c>
      <c r="H71" s="6" t="s">
        <v>213</v>
      </c>
      <c r="I71" s="6" t="s">
        <v>194</v>
      </c>
      <c r="J71" s="6"/>
      <c r="K71" s="27">
        <v>1.23</v>
      </c>
      <c r="L71" s="6" t="s">
        <v>93</v>
      </c>
      <c r="M71" s="8">
        <v>4.0500000000000001E-2</v>
      </c>
      <c r="N71" s="8">
        <v>2.0000000000000001E-4</v>
      </c>
      <c r="O71" s="7">
        <v>153368.94</v>
      </c>
      <c r="P71" s="7">
        <v>130.35</v>
      </c>
      <c r="Q71" s="7">
        <v>0</v>
      </c>
      <c r="R71" s="7">
        <v>199.92</v>
      </c>
      <c r="S71" s="8">
        <v>1.4E-3</v>
      </c>
      <c r="T71" s="8">
        <v>8.0000000000000004E-4</v>
      </c>
      <c r="U71" s="8">
        <v>1E-4</v>
      </c>
    </row>
    <row r="72" spans="2:21">
      <c r="B72" s="6" t="s">
        <v>246</v>
      </c>
      <c r="C72" s="17">
        <v>1128586</v>
      </c>
      <c r="D72" s="18" t="s">
        <v>122</v>
      </c>
      <c r="E72" s="6"/>
      <c r="F72" s="18">
        <v>513992529</v>
      </c>
      <c r="G72" s="6" t="s">
        <v>192</v>
      </c>
      <c r="H72" s="6" t="s">
        <v>213</v>
      </c>
      <c r="I72" s="6" t="s">
        <v>194</v>
      </c>
      <c r="J72" s="6"/>
      <c r="K72" s="27">
        <v>0.77</v>
      </c>
      <c r="L72" s="6" t="s">
        <v>93</v>
      </c>
      <c r="M72" s="8">
        <v>2.75E-2</v>
      </c>
      <c r="N72" s="8">
        <v>2.6100000000000002E-2</v>
      </c>
      <c r="O72" s="7">
        <v>0.48</v>
      </c>
      <c r="P72" s="7">
        <v>101.99</v>
      </c>
      <c r="Q72" s="7">
        <v>0</v>
      </c>
      <c r="R72" s="7">
        <v>0</v>
      </c>
      <c r="S72" s="8">
        <v>0</v>
      </c>
      <c r="T72" s="8">
        <v>0</v>
      </c>
      <c r="U72" s="8">
        <v>0</v>
      </c>
    </row>
    <row r="73" spans="2:21">
      <c r="B73" s="6" t="s">
        <v>247</v>
      </c>
      <c r="C73" s="17">
        <v>1132927</v>
      </c>
      <c r="D73" s="18" t="s">
        <v>122</v>
      </c>
      <c r="E73" s="6"/>
      <c r="F73" s="18">
        <v>513992529</v>
      </c>
      <c r="G73" s="6" t="s">
        <v>192</v>
      </c>
      <c r="H73" s="6" t="s">
        <v>213</v>
      </c>
      <c r="I73" s="6" t="s">
        <v>194</v>
      </c>
      <c r="J73" s="6"/>
      <c r="K73" s="27">
        <v>2.96</v>
      </c>
      <c r="L73" s="6" t="s">
        <v>93</v>
      </c>
      <c r="M73" s="8">
        <v>2.75E-2</v>
      </c>
      <c r="N73" s="8">
        <v>1.77E-2</v>
      </c>
      <c r="O73" s="7">
        <v>215216.5</v>
      </c>
      <c r="P73" s="7">
        <v>104.75</v>
      </c>
      <c r="Q73" s="7">
        <v>0</v>
      </c>
      <c r="R73" s="7">
        <v>225.44</v>
      </c>
      <c r="S73" s="8">
        <v>5.0000000000000001E-4</v>
      </c>
      <c r="T73" s="8">
        <v>8.9999999999999998E-4</v>
      </c>
      <c r="U73" s="8">
        <v>1E-4</v>
      </c>
    </row>
    <row r="74" spans="2:21">
      <c r="B74" s="6" t="s">
        <v>248</v>
      </c>
      <c r="C74" s="17">
        <v>1139542</v>
      </c>
      <c r="D74" s="18" t="s">
        <v>122</v>
      </c>
      <c r="E74" s="6"/>
      <c r="F74" s="18">
        <v>510216054</v>
      </c>
      <c r="G74" s="6" t="s">
        <v>205</v>
      </c>
      <c r="H74" s="6" t="s">
        <v>217</v>
      </c>
      <c r="I74" s="6" t="s">
        <v>173</v>
      </c>
      <c r="J74" s="6"/>
      <c r="K74" s="27">
        <v>4.4000000000000004</v>
      </c>
      <c r="L74" s="6" t="s">
        <v>93</v>
      </c>
      <c r="M74" s="8">
        <v>1.9400000000000001E-2</v>
      </c>
      <c r="N74" s="8">
        <v>2.01E-2</v>
      </c>
      <c r="O74" s="7">
        <v>3142444.43</v>
      </c>
      <c r="P74" s="7">
        <v>101.28</v>
      </c>
      <c r="Q74" s="7">
        <v>0</v>
      </c>
      <c r="R74" s="7">
        <v>3182.67</v>
      </c>
      <c r="S74" s="8">
        <v>5.7999999999999996E-3</v>
      </c>
      <c r="T74" s="8">
        <v>1.2999999999999999E-2</v>
      </c>
      <c r="U74" s="8">
        <v>2E-3</v>
      </c>
    </row>
    <row r="75" spans="2:21">
      <c r="B75" s="6" t="s">
        <v>249</v>
      </c>
      <c r="C75" s="17">
        <v>1142595</v>
      </c>
      <c r="D75" s="18" t="s">
        <v>122</v>
      </c>
      <c r="E75" s="6"/>
      <c r="F75" s="18">
        <v>510216054</v>
      </c>
      <c r="G75" s="6" t="s">
        <v>205</v>
      </c>
      <c r="H75" s="6" t="s">
        <v>217</v>
      </c>
      <c r="I75" s="6" t="s">
        <v>173</v>
      </c>
      <c r="J75" s="6"/>
      <c r="K75" s="27">
        <v>5.37</v>
      </c>
      <c r="L75" s="6" t="s">
        <v>93</v>
      </c>
      <c r="M75" s="8">
        <v>1.23E-2</v>
      </c>
      <c r="N75" s="8">
        <v>2.1000000000000001E-2</v>
      </c>
      <c r="O75" s="7">
        <v>631584</v>
      </c>
      <c r="P75" s="7">
        <v>96.55</v>
      </c>
      <c r="Q75" s="7">
        <v>0</v>
      </c>
      <c r="R75" s="7">
        <v>609.79</v>
      </c>
      <c r="S75" s="8">
        <v>4.0000000000000002E-4</v>
      </c>
      <c r="T75" s="8">
        <v>2.5000000000000001E-3</v>
      </c>
      <c r="U75" s="8">
        <v>4.0000000000000002E-4</v>
      </c>
    </row>
    <row r="76" spans="2:21">
      <c r="B76" s="6" t="s">
        <v>250</v>
      </c>
      <c r="C76" s="17">
        <v>1140615</v>
      </c>
      <c r="D76" s="18" t="s">
        <v>122</v>
      </c>
      <c r="E76" s="6"/>
      <c r="F76" s="18">
        <v>513765859</v>
      </c>
      <c r="G76" s="6" t="s">
        <v>192</v>
      </c>
      <c r="H76" s="6" t="s">
        <v>217</v>
      </c>
      <c r="I76" s="6" t="s">
        <v>173</v>
      </c>
      <c r="J76" s="6"/>
      <c r="K76" s="27">
        <v>4.18</v>
      </c>
      <c r="L76" s="6" t="s">
        <v>93</v>
      </c>
      <c r="M76" s="8">
        <v>1.6E-2</v>
      </c>
      <c r="N76" s="8">
        <v>1.21E-2</v>
      </c>
      <c r="O76" s="7">
        <v>312009.34999999998</v>
      </c>
      <c r="P76" s="7">
        <v>103.73</v>
      </c>
      <c r="Q76" s="7">
        <v>0</v>
      </c>
      <c r="R76" s="7">
        <v>323.64999999999998</v>
      </c>
      <c r="S76" s="8">
        <v>2E-3</v>
      </c>
      <c r="T76" s="8">
        <v>1.2999999999999999E-3</v>
      </c>
      <c r="U76" s="8">
        <v>2.0000000000000001E-4</v>
      </c>
    </row>
    <row r="77" spans="2:21">
      <c r="B77" s="6" t="s">
        <v>251</v>
      </c>
      <c r="C77" s="17">
        <v>1410307</v>
      </c>
      <c r="D77" s="18" t="s">
        <v>122</v>
      </c>
      <c r="E77" s="6"/>
      <c r="F77" s="18">
        <v>520034372</v>
      </c>
      <c r="G77" s="6" t="s">
        <v>252</v>
      </c>
      <c r="H77" s="6" t="s">
        <v>217</v>
      </c>
      <c r="I77" s="6" t="s">
        <v>173</v>
      </c>
      <c r="J77" s="6"/>
      <c r="K77" s="27">
        <v>3.03</v>
      </c>
      <c r="L77" s="6" t="s">
        <v>93</v>
      </c>
      <c r="M77" s="8">
        <v>1.7999999999999999E-2</v>
      </c>
      <c r="N77" s="8">
        <v>4.36E-2</v>
      </c>
      <c r="O77" s="7">
        <v>0.6</v>
      </c>
      <c r="P77" s="7">
        <v>93.3</v>
      </c>
      <c r="Q77" s="7">
        <v>0</v>
      </c>
      <c r="R77" s="7">
        <v>0</v>
      </c>
      <c r="S77" s="8">
        <v>0</v>
      </c>
      <c r="T77" s="8">
        <v>0</v>
      </c>
      <c r="U77" s="8">
        <v>0</v>
      </c>
    </row>
    <row r="78" spans="2:21">
      <c r="B78" s="6" t="s">
        <v>253</v>
      </c>
      <c r="C78" s="17">
        <v>1139823</v>
      </c>
      <c r="D78" s="18" t="s">
        <v>122</v>
      </c>
      <c r="E78" s="6"/>
      <c r="F78" s="18">
        <v>512025891</v>
      </c>
      <c r="G78" s="6" t="s">
        <v>252</v>
      </c>
      <c r="H78" s="6" t="s">
        <v>254</v>
      </c>
      <c r="I78" s="6" t="s">
        <v>173</v>
      </c>
      <c r="J78" s="6"/>
      <c r="K78" s="27">
        <v>1.95</v>
      </c>
      <c r="L78" s="6" t="s">
        <v>93</v>
      </c>
      <c r="M78" s="8">
        <v>2.2499999999999999E-2</v>
      </c>
      <c r="N78" s="8">
        <v>0.17649999999999999</v>
      </c>
      <c r="O78" s="7">
        <v>2459519.67</v>
      </c>
      <c r="P78" s="7">
        <v>76</v>
      </c>
      <c r="Q78" s="7">
        <v>0</v>
      </c>
      <c r="R78" s="7">
        <v>1869.23</v>
      </c>
      <c r="S78" s="8">
        <v>4.0000000000000001E-3</v>
      </c>
      <c r="T78" s="8">
        <v>7.6E-3</v>
      </c>
      <c r="U78" s="8">
        <v>1.1999999999999999E-3</v>
      </c>
    </row>
    <row r="79" spans="2:21">
      <c r="B79" s="6" t="s">
        <v>255</v>
      </c>
      <c r="C79" s="17">
        <v>1140821</v>
      </c>
      <c r="D79" s="18" t="s">
        <v>122</v>
      </c>
      <c r="E79" s="6"/>
      <c r="F79" s="18">
        <v>510454333</v>
      </c>
      <c r="G79" s="6" t="s">
        <v>252</v>
      </c>
      <c r="H79" s="6" t="s">
        <v>254</v>
      </c>
      <c r="I79" s="6" t="s">
        <v>173</v>
      </c>
      <c r="J79" s="6"/>
      <c r="K79" s="27">
        <v>1.42</v>
      </c>
      <c r="L79" s="6" t="s">
        <v>93</v>
      </c>
      <c r="M79" s="8">
        <v>2.8500000000000001E-2</v>
      </c>
      <c r="N79" s="8">
        <v>0.2165</v>
      </c>
      <c r="O79" s="7">
        <v>0.75</v>
      </c>
      <c r="P79" s="7">
        <v>79.900000000000006</v>
      </c>
      <c r="Q79" s="7">
        <v>0</v>
      </c>
      <c r="R79" s="7">
        <v>0</v>
      </c>
      <c r="S79" s="8">
        <v>0</v>
      </c>
      <c r="T79" s="8">
        <v>0</v>
      </c>
      <c r="U79" s="8">
        <v>0</v>
      </c>
    </row>
    <row r="80" spans="2:21">
      <c r="B80" s="6" t="s">
        <v>256</v>
      </c>
      <c r="C80" s="17">
        <v>1155357</v>
      </c>
      <c r="D80" s="18" t="s">
        <v>122</v>
      </c>
      <c r="E80" s="6"/>
      <c r="F80" s="18">
        <v>510454333</v>
      </c>
      <c r="G80" s="6" t="s">
        <v>252</v>
      </c>
      <c r="H80" s="6" t="s">
        <v>254</v>
      </c>
      <c r="I80" s="6" t="s">
        <v>173</v>
      </c>
      <c r="J80" s="6"/>
      <c r="K80" s="27">
        <v>2.23</v>
      </c>
      <c r="L80" s="6" t="s">
        <v>93</v>
      </c>
      <c r="M80" s="8">
        <v>3.15E-2</v>
      </c>
      <c r="N80" s="8">
        <v>0.1797</v>
      </c>
      <c r="O80" s="7">
        <v>1600000</v>
      </c>
      <c r="P80" s="7">
        <v>73.3</v>
      </c>
      <c r="Q80" s="7">
        <v>0</v>
      </c>
      <c r="R80" s="7">
        <v>1172.8</v>
      </c>
      <c r="S80" s="8">
        <v>3.3999999999999998E-3</v>
      </c>
      <c r="T80" s="8">
        <v>4.7999999999999996E-3</v>
      </c>
      <c r="U80" s="8">
        <v>8.0000000000000004E-4</v>
      </c>
    </row>
    <row r="81" spans="2:21">
      <c r="B81" s="6" t="s">
        <v>257</v>
      </c>
      <c r="C81" s="17">
        <v>1121763</v>
      </c>
      <c r="D81" s="18" t="s">
        <v>122</v>
      </c>
      <c r="E81" s="6"/>
      <c r="F81" s="18">
        <v>520043795</v>
      </c>
      <c r="G81" s="6" t="s">
        <v>258</v>
      </c>
      <c r="H81" s="6" t="s">
        <v>259</v>
      </c>
      <c r="I81" s="6" t="s">
        <v>194</v>
      </c>
      <c r="J81" s="6"/>
      <c r="K81" s="27">
        <v>2.98</v>
      </c>
      <c r="L81" s="6" t="s">
        <v>93</v>
      </c>
      <c r="M81" s="8">
        <v>3.95E-2</v>
      </c>
      <c r="N81" s="8">
        <v>2.7400000000000001E-2</v>
      </c>
      <c r="O81" s="7">
        <v>197333.26</v>
      </c>
      <c r="P81" s="7">
        <v>111.2</v>
      </c>
      <c r="Q81" s="7">
        <v>0</v>
      </c>
      <c r="R81" s="7">
        <v>219.43</v>
      </c>
      <c r="S81" s="8">
        <v>4.0000000000000002E-4</v>
      </c>
      <c r="T81" s="8">
        <v>8.9999999999999998E-4</v>
      </c>
      <c r="U81" s="8">
        <v>1E-4</v>
      </c>
    </row>
    <row r="82" spans="2:21">
      <c r="B82" s="6" t="s">
        <v>260</v>
      </c>
      <c r="C82" s="17">
        <v>3870094</v>
      </c>
      <c r="D82" s="18" t="s">
        <v>122</v>
      </c>
      <c r="E82" s="6"/>
      <c r="F82" s="18">
        <v>520038894</v>
      </c>
      <c r="G82" s="6" t="s">
        <v>228</v>
      </c>
      <c r="H82" s="6" t="s">
        <v>261</v>
      </c>
      <c r="I82" s="6" t="s">
        <v>194</v>
      </c>
      <c r="J82" s="6"/>
      <c r="K82" s="27">
        <v>0.33</v>
      </c>
      <c r="L82" s="6" t="s">
        <v>93</v>
      </c>
      <c r="M82" s="8">
        <v>4.8000000000000001E-2</v>
      </c>
      <c r="N82" s="8">
        <v>-4.4000000000000003E-3</v>
      </c>
      <c r="O82" s="7">
        <v>119447.16</v>
      </c>
      <c r="P82" s="7">
        <v>105</v>
      </c>
      <c r="Q82" s="7">
        <v>0</v>
      </c>
      <c r="R82" s="7">
        <v>125.42</v>
      </c>
      <c r="S82" s="8">
        <v>1.1000000000000001E-3</v>
      </c>
      <c r="T82" s="8">
        <v>5.0000000000000001E-4</v>
      </c>
      <c r="U82" s="8">
        <v>1E-4</v>
      </c>
    </row>
    <row r="83" spans="2:21">
      <c r="B83" s="6" t="s">
        <v>262</v>
      </c>
      <c r="C83" s="17">
        <v>3870102</v>
      </c>
      <c r="D83" s="18" t="s">
        <v>122</v>
      </c>
      <c r="E83" s="6"/>
      <c r="F83" s="18">
        <v>520038894</v>
      </c>
      <c r="G83" s="6" t="s">
        <v>228</v>
      </c>
      <c r="H83" s="6" t="s">
        <v>261</v>
      </c>
      <c r="I83" s="6" t="s">
        <v>194</v>
      </c>
      <c r="J83" s="6"/>
      <c r="K83" s="27">
        <v>1.1399999999999999</v>
      </c>
      <c r="L83" s="6" t="s">
        <v>93</v>
      </c>
      <c r="M83" s="8">
        <v>1.8499999999999999E-2</v>
      </c>
      <c r="N83" s="8">
        <v>2.8500000000000001E-2</v>
      </c>
      <c r="O83" s="7">
        <v>23304.38</v>
      </c>
      <c r="P83" s="7">
        <v>99.78</v>
      </c>
      <c r="Q83" s="7">
        <v>0</v>
      </c>
      <c r="R83" s="7">
        <v>23.25</v>
      </c>
      <c r="S83" s="8">
        <v>2.0000000000000001E-4</v>
      </c>
      <c r="T83" s="8">
        <v>1E-4</v>
      </c>
      <c r="U83" s="8">
        <v>0</v>
      </c>
    </row>
    <row r="84" spans="2:21">
      <c r="B84" s="6" t="s">
        <v>263</v>
      </c>
      <c r="C84" s="17">
        <v>1104330</v>
      </c>
      <c r="D84" s="18" t="s">
        <v>122</v>
      </c>
      <c r="E84" s="6"/>
      <c r="F84" s="18">
        <v>510609761</v>
      </c>
      <c r="G84" s="6" t="s">
        <v>264</v>
      </c>
      <c r="H84" s="6" t="s">
        <v>265</v>
      </c>
      <c r="I84" s="6" t="s">
        <v>173</v>
      </c>
      <c r="J84" s="6"/>
      <c r="K84" s="27">
        <v>0.17</v>
      </c>
      <c r="L84" s="6" t="s">
        <v>93</v>
      </c>
      <c r="M84" s="8">
        <v>4.8500000000000001E-2</v>
      </c>
      <c r="N84" s="8">
        <v>4.6899999999999997E-2</v>
      </c>
      <c r="O84" s="7">
        <v>0.01</v>
      </c>
      <c r="P84" s="7">
        <v>123.21</v>
      </c>
      <c r="Q84" s="7">
        <v>0</v>
      </c>
      <c r="R84" s="7">
        <v>0</v>
      </c>
      <c r="S84" s="8">
        <v>0</v>
      </c>
      <c r="T84" s="8">
        <v>0</v>
      </c>
      <c r="U84" s="8">
        <v>0</v>
      </c>
    </row>
    <row r="85" spans="2:21">
      <c r="B85" s="6" t="s">
        <v>266</v>
      </c>
      <c r="C85" s="17">
        <v>6120224</v>
      </c>
      <c r="D85" s="18" t="s">
        <v>122</v>
      </c>
      <c r="E85" s="6"/>
      <c r="F85" s="18">
        <v>520020116</v>
      </c>
      <c r="G85" s="6" t="s">
        <v>192</v>
      </c>
      <c r="H85" s="6" t="s">
        <v>265</v>
      </c>
      <c r="I85" s="6" t="s">
        <v>173</v>
      </c>
      <c r="J85" s="6"/>
      <c r="K85" s="27">
        <v>5.95</v>
      </c>
      <c r="L85" s="6" t="s">
        <v>93</v>
      </c>
      <c r="M85" s="8">
        <v>1.7999999999999999E-2</v>
      </c>
      <c r="N85" s="8">
        <v>2.3300000000000001E-2</v>
      </c>
      <c r="O85" s="7">
        <v>482000</v>
      </c>
      <c r="P85" s="7">
        <v>98</v>
      </c>
      <c r="Q85" s="7">
        <v>0</v>
      </c>
      <c r="R85" s="7">
        <v>472.36</v>
      </c>
      <c r="S85" s="8">
        <v>8.9999999999999998E-4</v>
      </c>
      <c r="T85" s="8">
        <v>1.9E-3</v>
      </c>
      <c r="U85" s="8">
        <v>2.9999999999999997E-4</v>
      </c>
    </row>
    <row r="86" spans="2:21">
      <c r="B86" s="6" t="s">
        <v>267</v>
      </c>
      <c r="C86" s="17">
        <v>1150903</v>
      </c>
      <c r="D86" s="18" t="s">
        <v>122</v>
      </c>
      <c r="E86" s="6"/>
      <c r="F86" s="18">
        <v>512096793</v>
      </c>
      <c r="G86" s="6" t="s">
        <v>192</v>
      </c>
      <c r="H86" s="6" t="s">
        <v>261</v>
      </c>
      <c r="I86" s="6" t="s">
        <v>194</v>
      </c>
      <c r="J86" s="6"/>
      <c r="K86" s="27">
        <v>5.26</v>
      </c>
      <c r="L86" s="6" t="s">
        <v>93</v>
      </c>
      <c r="M86" s="8">
        <v>2.8500000000000001E-2</v>
      </c>
      <c r="N86" s="8">
        <v>4.1200000000000001E-2</v>
      </c>
      <c r="O86" s="7">
        <v>442000</v>
      </c>
      <c r="P86" s="7">
        <v>94.6</v>
      </c>
      <c r="Q86" s="7">
        <v>0</v>
      </c>
      <c r="R86" s="7">
        <v>418.13</v>
      </c>
      <c r="S86" s="8">
        <v>2.3E-3</v>
      </c>
      <c r="T86" s="8">
        <v>1.6999999999999999E-3</v>
      </c>
      <c r="U86" s="8">
        <v>2.9999999999999997E-4</v>
      </c>
    </row>
    <row r="87" spans="2:21">
      <c r="B87" s="6" t="s">
        <v>268</v>
      </c>
      <c r="C87" s="17">
        <v>5760160</v>
      </c>
      <c r="D87" s="18" t="s">
        <v>122</v>
      </c>
      <c r="E87" s="6"/>
      <c r="F87" s="18">
        <v>520028010</v>
      </c>
      <c r="G87" s="6" t="s">
        <v>269</v>
      </c>
      <c r="H87" s="6" t="s">
        <v>265</v>
      </c>
      <c r="I87" s="6" t="s">
        <v>173</v>
      </c>
      <c r="J87" s="6"/>
      <c r="K87" s="27">
        <v>0.93</v>
      </c>
      <c r="L87" s="6" t="s">
        <v>93</v>
      </c>
      <c r="M87" s="8">
        <v>5.1200000000000002E-2</v>
      </c>
      <c r="N87" s="8">
        <v>2.7099999999999999E-2</v>
      </c>
      <c r="O87" s="7">
        <v>47020</v>
      </c>
      <c r="P87" s="7">
        <v>124.25</v>
      </c>
      <c r="Q87" s="7">
        <v>0</v>
      </c>
      <c r="R87" s="7">
        <v>58.42</v>
      </c>
      <c r="S87" s="8">
        <v>1E-4</v>
      </c>
      <c r="T87" s="8">
        <v>2.0000000000000001E-4</v>
      </c>
      <c r="U87" s="8">
        <v>0</v>
      </c>
    </row>
    <row r="88" spans="2:21">
      <c r="B88" s="6" t="s">
        <v>270</v>
      </c>
      <c r="C88" s="17">
        <v>6990154</v>
      </c>
      <c r="D88" s="18" t="s">
        <v>122</v>
      </c>
      <c r="E88" s="6"/>
      <c r="F88" s="18">
        <v>520025438</v>
      </c>
      <c r="G88" s="6" t="s">
        <v>192</v>
      </c>
      <c r="H88" s="6" t="s">
        <v>265</v>
      </c>
      <c r="I88" s="6" t="s">
        <v>173</v>
      </c>
      <c r="J88" s="6"/>
      <c r="K88" s="27">
        <v>2.97</v>
      </c>
      <c r="L88" s="6" t="s">
        <v>93</v>
      </c>
      <c r="M88" s="8">
        <v>4.9500000000000002E-2</v>
      </c>
      <c r="N88" s="8">
        <v>4.07E-2</v>
      </c>
      <c r="O88" s="7">
        <v>595863</v>
      </c>
      <c r="P88" s="7">
        <v>125.72</v>
      </c>
      <c r="Q88" s="7">
        <v>0</v>
      </c>
      <c r="R88" s="7">
        <v>749.12</v>
      </c>
      <c r="S88" s="8">
        <v>4.0000000000000002E-4</v>
      </c>
      <c r="T88" s="8">
        <v>3.0999999999999999E-3</v>
      </c>
      <c r="U88" s="8">
        <v>5.0000000000000001E-4</v>
      </c>
    </row>
    <row r="89" spans="2:21">
      <c r="B89" s="6" t="s">
        <v>271</v>
      </c>
      <c r="C89" s="17">
        <v>6990188</v>
      </c>
      <c r="D89" s="18" t="s">
        <v>122</v>
      </c>
      <c r="E89" s="6"/>
      <c r="F89" s="18">
        <v>520025438</v>
      </c>
      <c r="G89" s="6" t="s">
        <v>192</v>
      </c>
      <c r="H89" s="6" t="s">
        <v>261</v>
      </c>
      <c r="I89" s="6" t="s">
        <v>194</v>
      </c>
      <c r="J89" s="6"/>
      <c r="K89" s="27">
        <v>2.13</v>
      </c>
      <c r="L89" s="6" t="s">
        <v>93</v>
      </c>
      <c r="M89" s="8">
        <v>4.9500000000000002E-2</v>
      </c>
      <c r="N89" s="8">
        <v>3.3300000000000003E-2</v>
      </c>
      <c r="O89" s="7">
        <v>376224.35</v>
      </c>
      <c r="P89" s="7">
        <v>106.72</v>
      </c>
      <c r="Q89" s="7">
        <v>0</v>
      </c>
      <c r="R89" s="7">
        <v>401.51</v>
      </c>
      <c r="S89" s="8">
        <v>8.0000000000000004E-4</v>
      </c>
      <c r="T89" s="8">
        <v>1.6000000000000001E-3</v>
      </c>
      <c r="U89" s="8">
        <v>2.9999999999999997E-4</v>
      </c>
    </row>
    <row r="90" spans="2:21">
      <c r="B90" s="6" t="s">
        <v>272</v>
      </c>
      <c r="C90" s="17">
        <v>1132828</v>
      </c>
      <c r="D90" s="18" t="s">
        <v>122</v>
      </c>
      <c r="E90" s="6"/>
      <c r="F90" s="18">
        <v>511930125</v>
      </c>
      <c r="G90" s="6" t="s">
        <v>221</v>
      </c>
      <c r="H90" s="6" t="s">
        <v>265</v>
      </c>
      <c r="I90" s="6" t="s">
        <v>173</v>
      </c>
      <c r="J90" s="6"/>
      <c r="K90" s="27">
        <v>2.27</v>
      </c>
      <c r="L90" s="6" t="s">
        <v>93</v>
      </c>
      <c r="M90" s="8">
        <v>1.9800000000000002E-2</v>
      </c>
      <c r="N90" s="8">
        <v>3.56E-2</v>
      </c>
      <c r="O90" s="7">
        <v>10.44</v>
      </c>
      <c r="P90" s="7">
        <v>97.2</v>
      </c>
      <c r="Q90" s="7">
        <v>0</v>
      </c>
      <c r="R90" s="7">
        <v>0.01</v>
      </c>
      <c r="S90" s="8">
        <v>0</v>
      </c>
      <c r="T90" s="8">
        <v>0</v>
      </c>
      <c r="U90" s="8">
        <v>0</v>
      </c>
    </row>
    <row r="91" spans="2:21">
      <c r="B91" s="6" t="s">
        <v>273</v>
      </c>
      <c r="C91" s="17">
        <v>1135888</v>
      </c>
      <c r="D91" s="18" t="s">
        <v>122</v>
      </c>
      <c r="E91" s="6"/>
      <c r="F91" s="18">
        <v>520036104</v>
      </c>
      <c r="G91" s="6" t="s">
        <v>264</v>
      </c>
      <c r="H91" s="6" t="s">
        <v>265</v>
      </c>
      <c r="I91" s="6" t="s">
        <v>173</v>
      </c>
      <c r="J91" s="6"/>
      <c r="K91" s="27">
        <v>5.86</v>
      </c>
      <c r="L91" s="6" t="s">
        <v>93</v>
      </c>
      <c r="M91" s="8">
        <v>3.9E-2</v>
      </c>
      <c r="N91" s="8">
        <v>3.56E-2</v>
      </c>
      <c r="O91" s="7">
        <v>798475.44</v>
      </c>
      <c r="P91" s="7">
        <v>104.44</v>
      </c>
      <c r="Q91" s="7">
        <v>0</v>
      </c>
      <c r="R91" s="7">
        <v>833.93</v>
      </c>
      <c r="S91" s="8">
        <v>5.0000000000000001E-4</v>
      </c>
      <c r="T91" s="8">
        <v>3.3999999999999998E-3</v>
      </c>
      <c r="U91" s="8">
        <v>5.0000000000000001E-4</v>
      </c>
    </row>
    <row r="92" spans="2:21">
      <c r="B92" s="6" t="s">
        <v>274</v>
      </c>
      <c r="C92" s="17">
        <v>1142231</v>
      </c>
      <c r="D92" s="18" t="s">
        <v>122</v>
      </c>
      <c r="E92" s="6"/>
      <c r="F92" s="18">
        <v>510560188</v>
      </c>
      <c r="G92" s="6" t="s">
        <v>228</v>
      </c>
      <c r="H92" s="6" t="s">
        <v>275</v>
      </c>
      <c r="I92" s="6" t="s">
        <v>194</v>
      </c>
      <c r="J92" s="6"/>
      <c r="K92" s="27">
        <v>4.72</v>
      </c>
      <c r="L92" s="6" t="s">
        <v>93</v>
      </c>
      <c r="M92" s="8">
        <v>2.5700000000000001E-2</v>
      </c>
      <c r="N92" s="8">
        <v>3.9800000000000002E-2</v>
      </c>
      <c r="O92" s="7">
        <v>335000</v>
      </c>
      <c r="P92" s="7">
        <v>95.84</v>
      </c>
      <c r="Q92" s="7">
        <v>0</v>
      </c>
      <c r="R92" s="7">
        <v>321.06</v>
      </c>
      <c r="S92" s="8">
        <v>2.9999999999999997E-4</v>
      </c>
      <c r="T92" s="8">
        <v>1.2999999999999999E-3</v>
      </c>
      <c r="U92" s="8">
        <v>2.0000000000000001E-4</v>
      </c>
    </row>
    <row r="93" spans="2:21">
      <c r="B93" s="6" t="s">
        <v>276</v>
      </c>
      <c r="C93" s="17">
        <v>1129550</v>
      </c>
      <c r="D93" s="18" t="s">
        <v>122</v>
      </c>
      <c r="E93" s="6"/>
      <c r="F93" s="18">
        <v>510560188</v>
      </c>
      <c r="G93" s="6" t="s">
        <v>228</v>
      </c>
      <c r="H93" s="6" t="s">
        <v>275</v>
      </c>
      <c r="I93" s="6" t="s">
        <v>194</v>
      </c>
      <c r="J93" s="6"/>
      <c r="K93" s="27">
        <v>0.75</v>
      </c>
      <c r="L93" s="6" t="s">
        <v>93</v>
      </c>
      <c r="M93" s="8">
        <v>4.8000000000000001E-2</v>
      </c>
      <c r="N93" s="8">
        <v>4.3099999999999999E-2</v>
      </c>
      <c r="O93" s="7">
        <v>361039.4</v>
      </c>
      <c r="P93" s="7">
        <v>101.61</v>
      </c>
      <c r="Q93" s="7">
        <v>0</v>
      </c>
      <c r="R93" s="7">
        <v>366.85</v>
      </c>
      <c r="S93" s="8">
        <v>4.5999999999999999E-3</v>
      </c>
      <c r="T93" s="8">
        <v>1.5E-3</v>
      </c>
      <c r="U93" s="8">
        <v>2.0000000000000001E-4</v>
      </c>
    </row>
    <row r="94" spans="2:21">
      <c r="B94" s="6" t="s">
        <v>277</v>
      </c>
      <c r="C94" s="17">
        <v>2590255</v>
      </c>
      <c r="D94" s="18" t="s">
        <v>122</v>
      </c>
      <c r="E94" s="6"/>
      <c r="F94" s="18">
        <v>520036658</v>
      </c>
      <c r="G94" s="6" t="s">
        <v>205</v>
      </c>
      <c r="H94" s="6" t="s">
        <v>278</v>
      </c>
      <c r="I94" s="6" t="s">
        <v>173</v>
      </c>
      <c r="J94" s="6"/>
      <c r="K94" s="27">
        <v>0.25</v>
      </c>
      <c r="L94" s="6" t="s">
        <v>93</v>
      </c>
      <c r="M94" s="8">
        <v>4.8000000000000001E-2</v>
      </c>
      <c r="N94" s="8">
        <v>1.5E-3</v>
      </c>
      <c r="O94" s="7">
        <v>119325.62</v>
      </c>
      <c r="P94" s="7">
        <v>120.9</v>
      </c>
      <c r="Q94" s="7">
        <v>0</v>
      </c>
      <c r="R94" s="7">
        <v>144.26</v>
      </c>
      <c r="S94" s="8">
        <v>1.1999999999999999E-3</v>
      </c>
      <c r="T94" s="8">
        <v>5.9999999999999995E-4</v>
      </c>
      <c r="U94" s="8">
        <v>1E-4</v>
      </c>
    </row>
    <row r="95" spans="2:21">
      <c r="B95" s="6" t="s">
        <v>279</v>
      </c>
      <c r="C95" s="17">
        <v>6120240</v>
      </c>
      <c r="D95" s="18" t="s">
        <v>122</v>
      </c>
      <c r="E95" s="6"/>
      <c r="F95" s="18">
        <v>520020116</v>
      </c>
      <c r="G95" s="6" t="s">
        <v>192</v>
      </c>
      <c r="H95" s="6" t="s">
        <v>278</v>
      </c>
      <c r="I95" s="6" t="s">
        <v>173</v>
      </c>
      <c r="J95" s="6"/>
      <c r="K95" s="27">
        <v>3.99</v>
      </c>
      <c r="L95" s="6" t="s">
        <v>93</v>
      </c>
      <c r="M95" s="8">
        <v>2.2499999999999999E-2</v>
      </c>
      <c r="N95" s="8">
        <v>2.9499999999999998E-2</v>
      </c>
      <c r="O95" s="7">
        <v>655328</v>
      </c>
      <c r="P95" s="7">
        <v>98</v>
      </c>
      <c r="Q95" s="7">
        <v>0</v>
      </c>
      <c r="R95" s="7">
        <v>642.22</v>
      </c>
      <c r="S95" s="8">
        <v>1.1000000000000001E-3</v>
      </c>
      <c r="T95" s="8">
        <v>2.5999999999999999E-3</v>
      </c>
      <c r="U95" s="8">
        <v>4.0000000000000002E-4</v>
      </c>
    </row>
    <row r="96" spans="2:21">
      <c r="B96" s="6" t="s">
        <v>280</v>
      </c>
      <c r="C96" s="17">
        <v>1143163</v>
      </c>
      <c r="D96" s="18" t="s">
        <v>122</v>
      </c>
      <c r="E96" s="6"/>
      <c r="F96" s="18">
        <v>511491839</v>
      </c>
      <c r="G96" s="6" t="s">
        <v>264</v>
      </c>
      <c r="H96" s="6" t="s">
        <v>281</v>
      </c>
      <c r="I96" s="6" t="s">
        <v>173</v>
      </c>
      <c r="J96" s="6"/>
      <c r="K96" s="27">
        <v>3.52</v>
      </c>
      <c r="L96" s="6" t="s">
        <v>93</v>
      </c>
      <c r="M96" s="8">
        <v>2.8000000000000001E-2</v>
      </c>
      <c r="N96" s="8">
        <v>0.14019999999999999</v>
      </c>
      <c r="O96" s="7">
        <v>382216.01</v>
      </c>
      <c r="P96" s="7">
        <v>69.17</v>
      </c>
      <c r="Q96" s="7">
        <v>0</v>
      </c>
      <c r="R96" s="7">
        <v>264.38</v>
      </c>
      <c r="S96" s="8">
        <v>2.5000000000000001E-3</v>
      </c>
      <c r="T96" s="8">
        <v>1.1000000000000001E-3</v>
      </c>
      <c r="U96" s="8">
        <v>2.0000000000000001E-4</v>
      </c>
    </row>
    <row r="97" spans="2:21">
      <c r="B97" s="6" t="s">
        <v>282</v>
      </c>
      <c r="C97" s="17">
        <v>6390207</v>
      </c>
      <c r="D97" s="18" t="s">
        <v>122</v>
      </c>
      <c r="E97" s="6"/>
      <c r="F97" s="18">
        <v>520023896</v>
      </c>
      <c r="G97" s="6" t="s">
        <v>269</v>
      </c>
      <c r="H97" s="6" t="s">
        <v>283</v>
      </c>
      <c r="I97" s="6" t="s">
        <v>173</v>
      </c>
      <c r="J97" s="6"/>
      <c r="K97" s="27">
        <v>2.8</v>
      </c>
      <c r="L97" s="6" t="s">
        <v>93</v>
      </c>
      <c r="M97" s="8">
        <v>4.9500000000000002E-2</v>
      </c>
      <c r="N97" s="8">
        <v>0.1229</v>
      </c>
      <c r="O97" s="7">
        <v>630935.35</v>
      </c>
      <c r="P97" s="7">
        <v>100.65</v>
      </c>
      <c r="Q97" s="7">
        <v>0</v>
      </c>
      <c r="R97" s="7">
        <v>635.04</v>
      </c>
      <c r="S97" s="8">
        <v>5.0000000000000001E-4</v>
      </c>
      <c r="T97" s="8">
        <v>2.5999999999999999E-3</v>
      </c>
      <c r="U97" s="8">
        <v>4.0000000000000002E-4</v>
      </c>
    </row>
    <row r="98" spans="2:21">
      <c r="B98" s="6" t="s">
        <v>284</v>
      </c>
      <c r="C98" s="17">
        <v>1105543</v>
      </c>
      <c r="D98" s="18" t="s">
        <v>122</v>
      </c>
      <c r="E98" s="6"/>
      <c r="F98" s="18">
        <v>520044322</v>
      </c>
      <c r="G98" s="6" t="s">
        <v>285</v>
      </c>
      <c r="H98" s="6" t="s">
        <v>286</v>
      </c>
      <c r="I98" s="6" t="s">
        <v>194</v>
      </c>
      <c r="J98" s="6"/>
      <c r="K98" s="27">
        <v>0.76</v>
      </c>
      <c r="L98" s="6" t="s">
        <v>93</v>
      </c>
      <c r="M98" s="8">
        <v>4.5999999999999999E-2</v>
      </c>
      <c r="N98" s="8">
        <v>5</v>
      </c>
      <c r="O98" s="7">
        <v>413794.67</v>
      </c>
      <c r="P98" s="7">
        <v>26.43</v>
      </c>
      <c r="Q98" s="7">
        <v>0</v>
      </c>
      <c r="R98" s="7">
        <v>109.37</v>
      </c>
      <c r="S98" s="8">
        <v>1.5E-3</v>
      </c>
      <c r="T98" s="8">
        <v>4.0000000000000002E-4</v>
      </c>
      <c r="U98" s="8">
        <v>1E-4</v>
      </c>
    </row>
    <row r="99" spans="2:21">
      <c r="B99" s="6" t="s">
        <v>287</v>
      </c>
      <c r="C99" s="17">
        <v>1115823</v>
      </c>
      <c r="D99" s="18" t="s">
        <v>122</v>
      </c>
      <c r="E99" s="6"/>
      <c r="F99" s="18">
        <v>520044322</v>
      </c>
      <c r="G99" s="6" t="s">
        <v>285</v>
      </c>
      <c r="H99" s="6" t="s">
        <v>286</v>
      </c>
      <c r="I99" s="6" t="s">
        <v>194</v>
      </c>
      <c r="J99" s="6"/>
      <c r="K99" s="27">
        <v>0.76</v>
      </c>
      <c r="L99" s="6" t="s">
        <v>93</v>
      </c>
      <c r="M99" s="8">
        <v>6.0999999999999999E-2</v>
      </c>
      <c r="N99" s="8">
        <v>3.2940999999999998</v>
      </c>
      <c r="O99" s="7">
        <v>445544.17</v>
      </c>
      <c r="P99" s="7">
        <v>24.98</v>
      </c>
      <c r="Q99" s="7">
        <v>0</v>
      </c>
      <c r="R99" s="7">
        <v>111.3</v>
      </c>
      <c r="S99" s="8">
        <v>8.0000000000000004E-4</v>
      </c>
      <c r="T99" s="8">
        <v>5.0000000000000001E-4</v>
      </c>
      <c r="U99" s="8">
        <v>1E-4</v>
      </c>
    </row>
    <row r="100" spans="2:21">
      <c r="B100" s="6" t="s">
        <v>288</v>
      </c>
      <c r="C100" s="17">
        <v>1106046</v>
      </c>
      <c r="D100" s="18" t="s">
        <v>122</v>
      </c>
      <c r="E100" s="6"/>
      <c r="F100" s="18">
        <v>520044322</v>
      </c>
      <c r="G100" s="6" t="s">
        <v>285</v>
      </c>
      <c r="H100" s="6" t="s">
        <v>286</v>
      </c>
      <c r="I100" s="6" t="s">
        <v>194</v>
      </c>
      <c r="J100" s="6"/>
      <c r="K100" s="27">
        <v>0.64</v>
      </c>
      <c r="L100" s="6" t="s">
        <v>93</v>
      </c>
      <c r="M100" s="8">
        <v>4.4999999999999998E-2</v>
      </c>
      <c r="N100" s="8">
        <v>5</v>
      </c>
      <c r="O100" s="7">
        <v>289815.75</v>
      </c>
      <c r="P100" s="7">
        <v>28.03</v>
      </c>
      <c r="Q100" s="7">
        <v>0</v>
      </c>
      <c r="R100" s="7">
        <v>81.239999999999995</v>
      </c>
      <c r="S100" s="8">
        <v>1.1999999999999999E-3</v>
      </c>
      <c r="T100" s="8">
        <v>2.9999999999999997E-4</v>
      </c>
      <c r="U100" s="8">
        <v>1E-4</v>
      </c>
    </row>
    <row r="101" spans="2:21">
      <c r="B101" s="6" t="s">
        <v>289</v>
      </c>
      <c r="C101" s="17">
        <v>1142652</v>
      </c>
      <c r="D101" s="18" t="s">
        <v>122</v>
      </c>
      <c r="E101" s="6"/>
      <c r="F101" s="18">
        <v>513182345</v>
      </c>
      <c r="G101" s="6" t="s">
        <v>192</v>
      </c>
      <c r="H101" s="6" t="s">
        <v>290</v>
      </c>
      <c r="I101" s="6"/>
      <c r="J101" s="6"/>
      <c r="K101" s="27">
        <v>3.63</v>
      </c>
      <c r="L101" s="6" t="s">
        <v>93</v>
      </c>
      <c r="M101" s="8">
        <v>1.9E-2</v>
      </c>
      <c r="N101" s="8">
        <v>3.3399999999999999E-2</v>
      </c>
      <c r="O101" s="7">
        <v>132000</v>
      </c>
      <c r="P101" s="7">
        <v>96.45</v>
      </c>
      <c r="Q101" s="7">
        <v>0</v>
      </c>
      <c r="R101" s="7">
        <v>127.31</v>
      </c>
      <c r="S101" s="8">
        <v>5.9999999999999995E-4</v>
      </c>
      <c r="T101" s="8">
        <v>5.0000000000000001E-4</v>
      </c>
      <c r="U101" s="8">
        <v>1E-4</v>
      </c>
    </row>
    <row r="102" spans="2:21">
      <c r="B102" s="6" t="s">
        <v>291</v>
      </c>
      <c r="C102" s="17">
        <v>1131614</v>
      </c>
      <c r="D102" s="18" t="s">
        <v>122</v>
      </c>
      <c r="E102" s="6"/>
      <c r="F102" s="18">
        <v>520044264</v>
      </c>
      <c r="G102" s="6" t="s">
        <v>269</v>
      </c>
      <c r="H102" s="6" t="s">
        <v>290</v>
      </c>
      <c r="I102" s="6"/>
      <c r="J102" s="6"/>
      <c r="K102" s="27">
        <v>0.6</v>
      </c>
      <c r="L102" s="6" t="s">
        <v>93</v>
      </c>
      <c r="M102" s="8">
        <v>0.06</v>
      </c>
      <c r="N102" s="8">
        <v>3.4125000000000001</v>
      </c>
      <c r="O102" s="7">
        <v>866173.5</v>
      </c>
      <c r="P102" s="7">
        <v>30</v>
      </c>
      <c r="Q102" s="7">
        <v>0</v>
      </c>
      <c r="R102" s="7">
        <v>259.85000000000002</v>
      </c>
      <c r="S102" s="8">
        <v>1.2999999999999999E-3</v>
      </c>
      <c r="T102" s="8">
        <v>1.1000000000000001E-3</v>
      </c>
      <c r="U102" s="8">
        <v>2.0000000000000001E-4</v>
      </c>
    </row>
    <row r="103" spans="2:21">
      <c r="B103" s="6" t="s">
        <v>292</v>
      </c>
      <c r="C103" s="17">
        <v>1128289</v>
      </c>
      <c r="D103" s="18" t="s">
        <v>122</v>
      </c>
      <c r="E103" s="6"/>
      <c r="F103" s="18">
        <v>513785634</v>
      </c>
      <c r="G103" s="6" t="s">
        <v>269</v>
      </c>
      <c r="H103" s="6" t="s">
        <v>290</v>
      </c>
      <c r="I103" s="6"/>
      <c r="J103" s="6"/>
      <c r="K103" s="27">
        <v>0.59</v>
      </c>
      <c r="L103" s="6" t="s">
        <v>93</v>
      </c>
      <c r="M103" s="8">
        <v>7.3999999999999996E-2</v>
      </c>
      <c r="N103" s="8">
        <v>0.31909999999999999</v>
      </c>
      <c r="O103" s="7">
        <v>445501.59</v>
      </c>
      <c r="P103" s="7">
        <v>91.89</v>
      </c>
      <c r="Q103" s="7">
        <v>0</v>
      </c>
      <c r="R103" s="7">
        <v>409.37</v>
      </c>
      <c r="S103" s="8">
        <v>2.5000000000000001E-3</v>
      </c>
      <c r="T103" s="8">
        <v>1.6999999999999999E-3</v>
      </c>
      <c r="U103" s="8">
        <v>2.9999999999999997E-4</v>
      </c>
    </row>
    <row r="104" spans="2:21">
      <c r="B104" s="6" t="s">
        <v>293</v>
      </c>
      <c r="C104" s="17">
        <v>1155928</v>
      </c>
      <c r="D104" s="18" t="s">
        <v>122</v>
      </c>
      <c r="E104" s="6"/>
      <c r="F104" s="18">
        <v>515327120</v>
      </c>
      <c r="G104" s="6" t="s">
        <v>192</v>
      </c>
      <c r="H104" s="6" t="s">
        <v>290</v>
      </c>
      <c r="I104" s="6"/>
      <c r="J104" s="6"/>
      <c r="K104" s="27">
        <v>6.06</v>
      </c>
      <c r="L104" s="6" t="s">
        <v>93</v>
      </c>
      <c r="M104" s="8">
        <v>2.75E-2</v>
      </c>
      <c r="N104" s="8">
        <v>2.5100000000000001E-2</v>
      </c>
      <c r="O104" s="7">
        <v>1000000</v>
      </c>
      <c r="P104" s="7">
        <v>102.24</v>
      </c>
      <c r="Q104" s="7">
        <v>0</v>
      </c>
      <c r="R104" s="7">
        <v>1022.4</v>
      </c>
      <c r="S104" s="8">
        <v>2.5000000000000001E-3</v>
      </c>
      <c r="T104" s="8">
        <v>4.1999999999999997E-3</v>
      </c>
      <c r="U104" s="8">
        <v>6.9999999999999999E-4</v>
      </c>
    </row>
    <row r="105" spans="2:21">
      <c r="B105" s="6" t="s">
        <v>294</v>
      </c>
      <c r="C105" s="17">
        <v>7300171</v>
      </c>
      <c r="D105" s="18" t="s">
        <v>122</v>
      </c>
      <c r="E105" s="6"/>
      <c r="F105" s="18">
        <v>520025586</v>
      </c>
      <c r="G105" s="6" t="s">
        <v>269</v>
      </c>
      <c r="H105" s="6" t="s">
        <v>290</v>
      </c>
      <c r="I105" s="6"/>
      <c r="J105" s="6"/>
      <c r="K105" s="27">
        <v>4.87</v>
      </c>
      <c r="L105" s="6" t="s">
        <v>93</v>
      </c>
      <c r="M105" s="8">
        <v>3.6999999999999998E-2</v>
      </c>
      <c r="N105" s="8">
        <v>6.0900000000000003E-2</v>
      </c>
      <c r="O105" s="7">
        <v>510000</v>
      </c>
      <c r="P105" s="7">
        <v>90.38</v>
      </c>
      <c r="Q105" s="7">
        <v>0</v>
      </c>
      <c r="R105" s="7">
        <v>460.94</v>
      </c>
      <c r="S105" s="8">
        <v>5.0000000000000001E-4</v>
      </c>
      <c r="T105" s="8">
        <v>1.9E-3</v>
      </c>
      <c r="U105" s="8">
        <v>2.9999999999999997E-4</v>
      </c>
    </row>
    <row r="106" spans="2:21">
      <c r="B106" s="13" t="s">
        <v>132</v>
      </c>
      <c r="C106" s="14"/>
      <c r="D106" s="20"/>
      <c r="E106" s="13"/>
      <c r="F106" s="13"/>
      <c r="G106" s="13"/>
      <c r="H106" s="13"/>
      <c r="I106" s="13"/>
      <c r="J106" s="13"/>
      <c r="K106" s="26">
        <v>3.6</v>
      </c>
      <c r="L106" s="13"/>
      <c r="M106" s="29"/>
      <c r="N106" s="16">
        <v>6.0600000000000001E-2</v>
      </c>
      <c r="O106" s="15">
        <v>120829029.92</v>
      </c>
      <c r="R106" s="15">
        <v>111265.03</v>
      </c>
      <c r="T106" s="16">
        <v>0.45319999999999999</v>
      </c>
      <c r="U106" s="16">
        <v>7.17E-2</v>
      </c>
    </row>
    <row r="107" spans="2:21">
      <c r="B107" s="6" t="s">
        <v>295</v>
      </c>
      <c r="C107" s="17">
        <v>2310167</v>
      </c>
      <c r="D107" s="18" t="s">
        <v>122</v>
      </c>
      <c r="E107" s="6"/>
      <c r="F107" s="18">
        <v>520032046</v>
      </c>
      <c r="G107" s="6" t="s">
        <v>171</v>
      </c>
      <c r="H107" s="6" t="s">
        <v>172</v>
      </c>
      <c r="I107" s="6" t="s">
        <v>173</v>
      </c>
      <c r="J107" s="6"/>
      <c r="K107" s="27">
        <v>4.79</v>
      </c>
      <c r="L107" s="6" t="s">
        <v>93</v>
      </c>
      <c r="M107" s="8">
        <v>2.98E-2</v>
      </c>
      <c r="N107" s="8">
        <v>1.67E-2</v>
      </c>
      <c r="O107" s="7">
        <v>2794030</v>
      </c>
      <c r="P107" s="7">
        <v>108.89</v>
      </c>
      <c r="Q107" s="7">
        <v>0</v>
      </c>
      <c r="R107" s="7">
        <v>3042.42</v>
      </c>
      <c r="S107" s="8">
        <v>1.1000000000000001E-3</v>
      </c>
      <c r="T107" s="8">
        <v>1.24E-2</v>
      </c>
      <c r="U107" s="8">
        <v>2E-3</v>
      </c>
    </row>
    <row r="108" spans="2:21">
      <c r="B108" s="6" t="s">
        <v>296</v>
      </c>
      <c r="C108" s="17">
        <v>2310175</v>
      </c>
      <c r="D108" s="18" t="s">
        <v>122</v>
      </c>
      <c r="E108" s="6"/>
      <c r="F108" s="18">
        <v>520032046</v>
      </c>
      <c r="G108" s="6" t="s">
        <v>171</v>
      </c>
      <c r="H108" s="6" t="s">
        <v>172</v>
      </c>
      <c r="I108" s="6" t="s">
        <v>173</v>
      </c>
      <c r="J108" s="6"/>
      <c r="K108" s="27">
        <v>2.12</v>
      </c>
      <c r="L108" s="6" t="s">
        <v>93</v>
      </c>
      <c r="M108" s="8">
        <v>2.47E-2</v>
      </c>
      <c r="N108" s="8">
        <v>1.44E-2</v>
      </c>
      <c r="O108" s="7">
        <v>1254000</v>
      </c>
      <c r="P108" s="7">
        <v>104.21</v>
      </c>
      <c r="Q108" s="7">
        <v>0</v>
      </c>
      <c r="R108" s="7">
        <v>1306.79</v>
      </c>
      <c r="S108" s="8">
        <v>4.0000000000000002E-4</v>
      </c>
      <c r="T108" s="8">
        <v>5.3E-3</v>
      </c>
      <c r="U108" s="8">
        <v>8.0000000000000004E-4</v>
      </c>
    </row>
    <row r="109" spans="2:21">
      <c r="B109" s="6" t="s">
        <v>297</v>
      </c>
      <c r="C109" s="17">
        <v>1138114</v>
      </c>
      <c r="D109" s="18" t="s">
        <v>122</v>
      </c>
      <c r="E109" s="6"/>
      <c r="F109" s="18">
        <v>520026683</v>
      </c>
      <c r="G109" s="6" t="s">
        <v>192</v>
      </c>
      <c r="H109" s="6" t="s">
        <v>200</v>
      </c>
      <c r="I109" s="6" t="s">
        <v>173</v>
      </c>
      <c r="J109" s="6"/>
      <c r="K109" s="27">
        <v>3.48</v>
      </c>
      <c r="L109" s="6" t="s">
        <v>93</v>
      </c>
      <c r="M109" s="8">
        <v>3.39E-2</v>
      </c>
      <c r="N109" s="8">
        <v>2.1700000000000001E-2</v>
      </c>
      <c r="O109" s="7">
        <v>4053313</v>
      </c>
      <c r="P109" s="7">
        <v>105</v>
      </c>
      <c r="Q109" s="7">
        <v>0</v>
      </c>
      <c r="R109" s="7">
        <v>4255.9799999999996</v>
      </c>
      <c r="S109" s="8">
        <v>3.7000000000000002E-3</v>
      </c>
      <c r="T109" s="8">
        <v>1.7299999999999999E-2</v>
      </c>
      <c r="U109" s="8">
        <v>2.7000000000000001E-3</v>
      </c>
    </row>
    <row r="110" spans="2:21">
      <c r="B110" s="6" t="s">
        <v>298</v>
      </c>
      <c r="C110" s="17">
        <v>7590151</v>
      </c>
      <c r="D110" s="18" t="s">
        <v>122</v>
      </c>
      <c r="E110" s="6"/>
      <c r="F110" s="18">
        <v>520001736</v>
      </c>
      <c r="G110" s="6" t="s">
        <v>192</v>
      </c>
      <c r="H110" s="6" t="s">
        <v>200</v>
      </c>
      <c r="I110" s="6" t="s">
        <v>173</v>
      </c>
      <c r="J110" s="6"/>
      <c r="K110" s="27">
        <v>6.18</v>
      </c>
      <c r="L110" s="6" t="s">
        <v>93</v>
      </c>
      <c r="M110" s="8">
        <v>2.5499999999999998E-2</v>
      </c>
      <c r="N110" s="8">
        <v>2.7E-2</v>
      </c>
      <c r="O110" s="7">
        <v>6202737</v>
      </c>
      <c r="P110" s="7">
        <v>99.8</v>
      </c>
      <c r="Q110" s="7">
        <v>0</v>
      </c>
      <c r="R110" s="7">
        <v>6190.33</v>
      </c>
      <c r="S110" s="8">
        <v>4.7999999999999996E-3</v>
      </c>
      <c r="T110" s="8">
        <v>2.52E-2</v>
      </c>
      <c r="U110" s="8">
        <v>4.0000000000000001E-3</v>
      </c>
    </row>
    <row r="111" spans="2:21">
      <c r="B111" s="6" t="s">
        <v>299</v>
      </c>
      <c r="C111" s="17">
        <v>1137975</v>
      </c>
      <c r="D111" s="18" t="s">
        <v>122</v>
      </c>
      <c r="E111" s="6"/>
      <c r="F111" s="18">
        <v>1744984</v>
      </c>
      <c r="G111" s="6" t="s">
        <v>228</v>
      </c>
      <c r="H111" s="6" t="s">
        <v>200</v>
      </c>
      <c r="I111" s="6" t="s">
        <v>173</v>
      </c>
      <c r="J111" s="6"/>
      <c r="K111" s="27">
        <v>2.83</v>
      </c>
      <c r="L111" s="6" t="s">
        <v>93</v>
      </c>
      <c r="M111" s="8">
        <v>4.3499999999999997E-2</v>
      </c>
      <c r="N111" s="8">
        <v>0.1852</v>
      </c>
      <c r="O111" s="7">
        <v>4370865.57</v>
      </c>
      <c r="P111" s="7">
        <v>68.3</v>
      </c>
      <c r="Q111" s="7">
        <v>0</v>
      </c>
      <c r="R111" s="7">
        <v>2985.3</v>
      </c>
      <c r="S111" s="8">
        <v>2.5999999999999999E-3</v>
      </c>
      <c r="T111" s="8">
        <v>1.2200000000000001E-2</v>
      </c>
      <c r="U111" s="8">
        <v>1.9E-3</v>
      </c>
    </row>
    <row r="112" spans="2:21">
      <c r="B112" s="6" t="s">
        <v>300</v>
      </c>
      <c r="C112" s="17">
        <v>4160156</v>
      </c>
      <c r="D112" s="18" t="s">
        <v>122</v>
      </c>
      <c r="E112" s="6"/>
      <c r="F112" s="18">
        <v>520038910</v>
      </c>
      <c r="G112" s="6" t="s">
        <v>192</v>
      </c>
      <c r="H112" s="6" t="s">
        <v>200</v>
      </c>
      <c r="I112" s="6" t="s">
        <v>173</v>
      </c>
      <c r="J112" s="6"/>
      <c r="K112" s="27">
        <v>3.75</v>
      </c>
      <c r="L112" s="6" t="s">
        <v>93</v>
      </c>
      <c r="M112" s="8">
        <v>2.5499999999999998E-2</v>
      </c>
      <c r="N112" s="8">
        <v>1.4999999999999999E-2</v>
      </c>
      <c r="O112" s="7">
        <v>258837</v>
      </c>
      <c r="P112" s="7">
        <v>104.68</v>
      </c>
      <c r="Q112" s="7">
        <v>0</v>
      </c>
      <c r="R112" s="7">
        <v>270.95</v>
      </c>
      <c r="S112" s="8">
        <v>1.1000000000000001E-3</v>
      </c>
      <c r="T112" s="8">
        <v>1.1000000000000001E-3</v>
      </c>
      <c r="U112" s="8">
        <v>2.0000000000000001E-4</v>
      </c>
    </row>
    <row r="113" spans="2:21">
      <c r="B113" s="6" t="s">
        <v>301</v>
      </c>
      <c r="C113" s="17">
        <v>6000202</v>
      </c>
      <c r="D113" s="18" t="s">
        <v>122</v>
      </c>
      <c r="E113" s="6"/>
      <c r="F113" s="18">
        <v>520000472</v>
      </c>
      <c r="G113" s="6" t="s">
        <v>205</v>
      </c>
      <c r="H113" s="6" t="s">
        <v>206</v>
      </c>
      <c r="I113" s="6" t="s">
        <v>194</v>
      </c>
      <c r="J113" s="6"/>
      <c r="K113" s="27">
        <v>2.42</v>
      </c>
      <c r="L113" s="6" t="s">
        <v>93</v>
      </c>
      <c r="M113" s="8">
        <v>4.8000000000000001E-2</v>
      </c>
      <c r="N113" s="8">
        <v>1.43E-2</v>
      </c>
      <c r="O113" s="7">
        <v>2292370.98</v>
      </c>
      <c r="P113" s="7">
        <v>108.15</v>
      </c>
      <c r="Q113" s="7">
        <v>55.02</v>
      </c>
      <c r="R113" s="7">
        <v>2534.2199999999998</v>
      </c>
      <c r="S113" s="8">
        <v>1.1999999999999999E-3</v>
      </c>
      <c r="T113" s="8">
        <v>1.03E-2</v>
      </c>
      <c r="U113" s="8">
        <v>1.6000000000000001E-3</v>
      </c>
    </row>
    <row r="114" spans="2:21">
      <c r="B114" s="6" t="s">
        <v>302</v>
      </c>
      <c r="C114" s="17">
        <v>2810299</v>
      </c>
      <c r="D114" s="18" t="s">
        <v>122</v>
      </c>
      <c r="E114" s="6"/>
      <c r="F114" s="18">
        <v>520027830</v>
      </c>
      <c r="G114" s="6" t="s">
        <v>216</v>
      </c>
      <c r="H114" s="6" t="s">
        <v>200</v>
      </c>
      <c r="I114" s="6" t="s">
        <v>173</v>
      </c>
      <c r="J114" s="6"/>
      <c r="K114" s="27">
        <v>2.42</v>
      </c>
      <c r="L114" s="6" t="s">
        <v>93</v>
      </c>
      <c r="M114" s="8">
        <v>2.4500000000000001E-2</v>
      </c>
      <c r="N114" s="8">
        <v>2.3800000000000002E-2</v>
      </c>
      <c r="O114" s="7">
        <v>2692515</v>
      </c>
      <c r="P114" s="7">
        <v>100.21</v>
      </c>
      <c r="Q114" s="7">
        <v>0</v>
      </c>
      <c r="R114" s="7">
        <v>2698.17</v>
      </c>
      <c r="S114" s="8">
        <v>1.6999999999999999E-3</v>
      </c>
      <c r="T114" s="8">
        <v>1.0999999999999999E-2</v>
      </c>
      <c r="U114" s="8">
        <v>1.6999999999999999E-3</v>
      </c>
    </row>
    <row r="115" spans="2:21">
      <c r="B115" s="6" t="s">
        <v>303</v>
      </c>
      <c r="C115" s="17">
        <v>6040158</v>
      </c>
      <c r="D115" s="18" t="s">
        <v>122</v>
      </c>
      <c r="E115" s="6"/>
      <c r="F115" s="18">
        <v>520018078</v>
      </c>
      <c r="G115" s="6" t="s">
        <v>171</v>
      </c>
      <c r="H115" s="6" t="s">
        <v>200</v>
      </c>
      <c r="I115" s="6" t="s">
        <v>173</v>
      </c>
      <c r="J115" s="6"/>
      <c r="K115" s="27">
        <v>0.84</v>
      </c>
      <c r="L115" s="6" t="s">
        <v>93</v>
      </c>
      <c r="M115" s="8">
        <v>1.5699999999999999E-2</v>
      </c>
      <c r="N115" s="8">
        <v>2.4199999999999999E-2</v>
      </c>
      <c r="O115" s="7">
        <v>745400</v>
      </c>
      <c r="P115" s="7">
        <v>99.55</v>
      </c>
      <c r="Q115" s="7">
        <v>0</v>
      </c>
      <c r="R115" s="7">
        <v>742.05</v>
      </c>
      <c r="S115" s="8">
        <v>8.9999999999999998E-4</v>
      </c>
      <c r="T115" s="8">
        <v>3.0000000000000001E-3</v>
      </c>
      <c r="U115" s="8">
        <v>5.0000000000000001E-4</v>
      </c>
    </row>
    <row r="116" spans="2:21">
      <c r="B116" s="6" t="s">
        <v>304</v>
      </c>
      <c r="C116" s="17">
        <v>6040265</v>
      </c>
      <c r="D116" s="18" t="s">
        <v>122</v>
      </c>
      <c r="E116" s="6"/>
      <c r="F116" s="18">
        <v>520018078</v>
      </c>
      <c r="G116" s="6" t="s">
        <v>171</v>
      </c>
      <c r="H116" s="6" t="s">
        <v>200</v>
      </c>
      <c r="I116" s="6" t="s">
        <v>173</v>
      </c>
      <c r="J116" s="6"/>
      <c r="K116" s="27">
        <v>0.36</v>
      </c>
      <c r="L116" s="6" t="s">
        <v>93</v>
      </c>
      <c r="M116" s="8">
        <v>2.1520000000000001E-2</v>
      </c>
      <c r="N116" s="8">
        <v>3.1699999999999999E-2</v>
      </c>
      <c r="O116" s="7">
        <v>666660</v>
      </c>
      <c r="P116" s="7">
        <v>99.95</v>
      </c>
      <c r="Q116" s="7">
        <v>0</v>
      </c>
      <c r="R116" s="7">
        <v>666.33</v>
      </c>
      <c r="S116" s="8">
        <v>6.9999999999999999E-4</v>
      </c>
      <c r="T116" s="8">
        <v>2.7000000000000001E-3</v>
      </c>
      <c r="U116" s="8">
        <v>4.0000000000000002E-4</v>
      </c>
    </row>
    <row r="117" spans="2:21">
      <c r="B117" s="6" t="s">
        <v>305</v>
      </c>
      <c r="C117" s="17">
        <v>6430169</v>
      </c>
      <c r="D117" s="18" t="s">
        <v>122</v>
      </c>
      <c r="E117" s="6"/>
      <c r="F117" s="18">
        <v>520020942</v>
      </c>
      <c r="G117" s="6" t="s">
        <v>285</v>
      </c>
      <c r="H117" s="6" t="s">
        <v>200</v>
      </c>
      <c r="I117" s="6" t="s">
        <v>173</v>
      </c>
      <c r="J117" s="6"/>
      <c r="K117" s="27">
        <v>2.33</v>
      </c>
      <c r="L117" s="6" t="s">
        <v>93</v>
      </c>
      <c r="M117" s="8">
        <v>2.3599999999999999E-2</v>
      </c>
      <c r="N117" s="8">
        <v>1.9E-2</v>
      </c>
      <c r="O117" s="7">
        <v>664453.5</v>
      </c>
      <c r="P117" s="7">
        <v>101.5</v>
      </c>
      <c r="Q117" s="7">
        <v>0</v>
      </c>
      <c r="R117" s="7">
        <v>674.42</v>
      </c>
      <c r="S117" s="8">
        <v>2.0999999999999999E-3</v>
      </c>
      <c r="T117" s="8">
        <v>2.7000000000000001E-3</v>
      </c>
      <c r="U117" s="8">
        <v>4.0000000000000002E-4</v>
      </c>
    </row>
    <row r="118" spans="2:21">
      <c r="B118" s="6" t="s">
        <v>306</v>
      </c>
      <c r="C118" s="17">
        <v>11564050</v>
      </c>
      <c r="D118" s="18" t="s">
        <v>122</v>
      </c>
      <c r="E118" s="6"/>
      <c r="F118" s="18">
        <v>520043720</v>
      </c>
      <c r="G118" s="6" t="s">
        <v>228</v>
      </c>
      <c r="H118" s="6" t="s">
        <v>206</v>
      </c>
      <c r="I118" s="6" t="s">
        <v>194</v>
      </c>
      <c r="J118" s="6"/>
      <c r="K118" s="27">
        <v>0.83</v>
      </c>
      <c r="L118" s="6" t="s">
        <v>93</v>
      </c>
      <c r="M118" s="8">
        <v>2.1700000000000001E-2</v>
      </c>
      <c r="N118" s="8">
        <v>2.6200000000000001E-2</v>
      </c>
      <c r="O118" s="7">
        <v>601000</v>
      </c>
      <c r="P118" s="7">
        <v>99.32</v>
      </c>
      <c r="Q118" s="7">
        <v>0</v>
      </c>
      <c r="R118" s="7">
        <v>596.91</v>
      </c>
      <c r="S118" s="8">
        <v>6.9999999999999999E-4</v>
      </c>
      <c r="T118" s="8">
        <v>2.3999999999999998E-3</v>
      </c>
      <c r="U118" s="8">
        <v>4.0000000000000002E-4</v>
      </c>
    </row>
    <row r="119" spans="2:21">
      <c r="B119" s="6" t="s">
        <v>307</v>
      </c>
      <c r="C119" s="17">
        <v>1145598</v>
      </c>
      <c r="D119" s="18" t="s">
        <v>122</v>
      </c>
      <c r="E119" s="6"/>
      <c r="F119" s="18">
        <v>1970336</v>
      </c>
      <c r="G119" s="6" t="s">
        <v>228</v>
      </c>
      <c r="H119" s="6" t="s">
        <v>200</v>
      </c>
      <c r="I119" s="6" t="s">
        <v>173</v>
      </c>
      <c r="J119" s="6"/>
      <c r="K119" s="27">
        <v>3.06</v>
      </c>
      <c r="L119" s="6" t="s">
        <v>93</v>
      </c>
      <c r="M119" s="8">
        <v>3.3799999999999997E-2</v>
      </c>
      <c r="N119" s="8">
        <v>3.6900000000000002E-2</v>
      </c>
      <c r="O119" s="7">
        <v>666000</v>
      </c>
      <c r="P119" s="7">
        <v>100.01</v>
      </c>
      <c r="Q119" s="7">
        <v>0</v>
      </c>
      <c r="R119" s="7">
        <v>666.07</v>
      </c>
      <c r="S119" s="8">
        <v>8.0000000000000004E-4</v>
      </c>
      <c r="T119" s="8">
        <v>2.7000000000000001E-3</v>
      </c>
      <c r="U119" s="8">
        <v>4.0000000000000002E-4</v>
      </c>
    </row>
    <row r="120" spans="2:21">
      <c r="B120" s="6" t="s">
        <v>308</v>
      </c>
      <c r="C120" s="17">
        <v>1160597</v>
      </c>
      <c r="D120" s="18" t="s">
        <v>122</v>
      </c>
      <c r="E120" s="6"/>
      <c r="F120" s="18">
        <v>1970336</v>
      </c>
      <c r="G120" s="6" t="s">
        <v>228</v>
      </c>
      <c r="H120" s="6" t="s">
        <v>200</v>
      </c>
      <c r="I120" s="6" t="s">
        <v>173</v>
      </c>
      <c r="J120" s="6"/>
      <c r="K120" s="27">
        <v>5.93</v>
      </c>
      <c r="L120" s="6" t="s">
        <v>93</v>
      </c>
      <c r="M120" s="8">
        <v>3.49E-2</v>
      </c>
      <c r="N120" s="8">
        <v>4.36E-2</v>
      </c>
      <c r="O120" s="7">
        <v>282414</v>
      </c>
      <c r="P120" s="7">
        <v>97.03</v>
      </c>
      <c r="Q120" s="7">
        <v>0</v>
      </c>
      <c r="R120" s="7">
        <v>274.02999999999997</v>
      </c>
      <c r="S120" s="8">
        <v>1.1999999999999999E-3</v>
      </c>
      <c r="T120" s="8">
        <v>1.1000000000000001E-3</v>
      </c>
      <c r="U120" s="8">
        <v>2.0000000000000001E-4</v>
      </c>
    </row>
    <row r="121" spans="2:21">
      <c r="B121" s="6" t="s">
        <v>309</v>
      </c>
      <c r="C121" s="17">
        <v>7770209</v>
      </c>
      <c r="D121" s="18" t="s">
        <v>122</v>
      </c>
      <c r="E121" s="6"/>
      <c r="F121" s="18">
        <v>520022732</v>
      </c>
      <c r="G121" s="6" t="s">
        <v>210</v>
      </c>
      <c r="H121" s="6" t="s">
        <v>200</v>
      </c>
      <c r="I121" s="6" t="s">
        <v>173</v>
      </c>
      <c r="J121" s="6"/>
      <c r="K121" s="27">
        <v>4.55</v>
      </c>
      <c r="L121" s="6" t="s">
        <v>93</v>
      </c>
      <c r="M121" s="8">
        <v>5.0900000000000001E-2</v>
      </c>
      <c r="N121" s="8">
        <v>1.83E-2</v>
      </c>
      <c r="O121" s="7">
        <v>3161472.6</v>
      </c>
      <c r="P121" s="7">
        <v>117.7</v>
      </c>
      <c r="Q121" s="7">
        <v>0</v>
      </c>
      <c r="R121" s="7">
        <v>3721.05</v>
      </c>
      <c r="S121" s="8">
        <v>3.0999999999999999E-3</v>
      </c>
      <c r="T121" s="8">
        <v>1.52E-2</v>
      </c>
      <c r="U121" s="8">
        <v>2.3999999999999998E-3</v>
      </c>
    </row>
    <row r="122" spans="2:21">
      <c r="B122" s="6" t="s">
        <v>310</v>
      </c>
      <c r="C122" s="17">
        <v>7770258</v>
      </c>
      <c r="D122" s="18" t="s">
        <v>122</v>
      </c>
      <c r="E122" s="6"/>
      <c r="F122" s="18">
        <v>520022732</v>
      </c>
      <c r="G122" s="6" t="s">
        <v>210</v>
      </c>
      <c r="H122" s="6" t="s">
        <v>200</v>
      </c>
      <c r="I122" s="6" t="s">
        <v>173</v>
      </c>
      <c r="J122" s="6"/>
      <c r="K122" s="27">
        <v>6.7</v>
      </c>
      <c r="L122" s="6" t="s">
        <v>93</v>
      </c>
      <c r="M122" s="8">
        <v>3.5200000000000002E-2</v>
      </c>
      <c r="N122" s="8">
        <v>2.3800000000000002E-2</v>
      </c>
      <c r="O122" s="7">
        <v>1500000</v>
      </c>
      <c r="P122" s="7">
        <v>108.3</v>
      </c>
      <c r="Q122" s="7">
        <v>0</v>
      </c>
      <c r="R122" s="7">
        <v>1624.5</v>
      </c>
      <c r="S122" s="8">
        <v>2.7000000000000001E-3</v>
      </c>
      <c r="T122" s="8">
        <v>6.6E-3</v>
      </c>
      <c r="U122" s="8">
        <v>1E-3</v>
      </c>
    </row>
    <row r="123" spans="2:21">
      <c r="B123" s="6" t="s">
        <v>311</v>
      </c>
      <c r="C123" s="17">
        <v>1160167</v>
      </c>
      <c r="D123" s="18" t="s">
        <v>122</v>
      </c>
      <c r="E123" s="6"/>
      <c r="F123" s="18">
        <v>513668277</v>
      </c>
      <c r="G123" s="6" t="s">
        <v>171</v>
      </c>
      <c r="H123" s="6" t="s">
        <v>213</v>
      </c>
      <c r="I123" s="6" t="s">
        <v>194</v>
      </c>
      <c r="J123" s="6"/>
      <c r="K123" s="27">
        <v>4.32</v>
      </c>
      <c r="L123" s="6" t="s">
        <v>93</v>
      </c>
      <c r="M123" s="8">
        <v>1.09E-2</v>
      </c>
      <c r="N123" s="8">
        <v>2.07E-2</v>
      </c>
      <c r="O123" s="7">
        <v>2000000</v>
      </c>
      <c r="P123" s="7">
        <v>96.5</v>
      </c>
      <c r="Q123" s="7">
        <v>0</v>
      </c>
      <c r="R123" s="7">
        <v>1930</v>
      </c>
      <c r="S123" s="8">
        <v>2.5999999999999999E-3</v>
      </c>
      <c r="T123" s="8">
        <v>7.9000000000000008E-3</v>
      </c>
      <c r="U123" s="8">
        <v>1.1999999999999999E-3</v>
      </c>
    </row>
    <row r="124" spans="2:21">
      <c r="B124" s="6" t="s">
        <v>312</v>
      </c>
      <c r="C124" s="17">
        <v>3900354</v>
      </c>
      <c r="D124" s="18" t="s">
        <v>122</v>
      </c>
      <c r="E124" s="6"/>
      <c r="F124" s="18">
        <v>520038506</v>
      </c>
      <c r="G124" s="6" t="s">
        <v>192</v>
      </c>
      <c r="H124" s="6" t="s">
        <v>217</v>
      </c>
      <c r="I124" s="6" t="s">
        <v>173</v>
      </c>
      <c r="J124" s="6"/>
      <c r="K124" s="27">
        <v>3.99</v>
      </c>
      <c r="L124" s="6" t="s">
        <v>93</v>
      </c>
      <c r="M124" s="8">
        <v>3.85E-2</v>
      </c>
      <c r="N124" s="8">
        <v>2.1700000000000001E-2</v>
      </c>
      <c r="O124" s="7">
        <v>3653487</v>
      </c>
      <c r="P124" s="7">
        <v>107</v>
      </c>
      <c r="Q124" s="7">
        <v>0</v>
      </c>
      <c r="R124" s="7">
        <v>3909.23</v>
      </c>
      <c r="S124" s="8">
        <v>3.0999999999999999E-3</v>
      </c>
      <c r="T124" s="8">
        <v>1.5900000000000001E-2</v>
      </c>
      <c r="U124" s="8">
        <v>2.5000000000000001E-3</v>
      </c>
    </row>
    <row r="125" spans="2:21">
      <c r="B125" s="6" t="s">
        <v>313</v>
      </c>
      <c r="C125" s="17">
        <v>1132521</v>
      </c>
      <c r="D125" s="18" t="s">
        <v>122</v>
      </c>
      <c r="E125" s="6"/>
      <c r="F125" s="18">
        <v>513623314</v>
      </c>
      <c r="G125" s="6" t="s">
        <v>192</v>
      </c>
      <c r="H125" s="6" t="s">
        <v>213</v>
      </c>
      <c r="I125" s="6" t="s">
        <v>194</v>
      </c>
      <c r="J125" s="6"/>
      <c r="K125" s="27">
        <v>2.72</v>
      </c>
      <c r="L125" s="6" t="s">
        <v>93</v>
      </c>
      <c r="M125" s="8">
        <v>3.5000000000000003E-2</v>
      </c>
      <c r="N125" s="8">
        <v>2.2100000000000002E-2</v>
      </c>
      <c r="O125" s="7">
        <v>193282.8</v>
      </c>
      <c r="P125" s="7">
        <v>104.42</v>
      </c>
      <c r="Q125" s="7">
        <v>0</v>
      </c>
      <c r="R125" s="7">
        <v>201.83</v>
      </c>
      <c r="S125" s="8">
        <v>1.4E-3</v>
      </c>
      <c r="T125" s="8">
        <v>8.0000000000000004E-4</v>
      </c>
      <c r="U125" s="8">
        <v>1E-4</v>
      </c>
    </row>
    <row r="126" spans="2:21">
      <c r="B126" s="6" t="s">
        <v>314</v>
      </c>
      <c r="C126" s="17">
        <v>7670201</v>
      </c>
      <c r="D126" s="18" t="s">
        <v>122</v>
      </c>
      <c r="E126" s="6"/>
      <c r="F126" s="18">
        <v>520017450</v>
      </c>
      <c r="G126" s="6" t="s">
        <v>239</v>
      </c>
      <c r="H126" s="6" t="s">
        <v>217</v>
      </c>
      <c r="I126" s="6" t="s">
        <v>173</v>
      </c>
      <c r="J126" s="6"/>
      <c r="K126" s="27">
        <v>4.5599999999999996</v>
      </c>
      <c r="L126" s="6" t="s">
        <v>93</v>
      </c>
      <c r="M126" s="8">
        <v>2.2200000000000001E-2</v>
      </c>
      <c r="N126" s="8">
        <v>2.4299999999999999E-2</v>
      </c>
      <c r="O126" s="7">
        <v>700000</v>
      </c>
      <c r="P126" s="7">
        <v>99.47</v>
      </c>
      <c r="Q126" s="7">
        <v>0</v>
      </c>
      <c r="R126" s="7">
        <v>696.29</v>
      </c>
      <c r="S126" s="8">
        <v>2.5999999999999999E-3</v>
      </c>
      <c r="T126" s="8">
        <v>2.8E-3</v>
      </c>
      <c r="U126" s="8">
        <v>4.0000000000000002E-4</v>
      </c>
    </row>
    <row r="127" spans="2:21">
      <c r="B127" s="6" t="s">
        <v>315</v>
      </c>
      <c r="C127" s="17">
        <v>1157577</v>
      </c>
      <c r="D127" s="18" t="s">
        <v>122</v>
      </c>
      <c r="E127" s="6"/>
      <c r="F127" s="18">
        <v>1991033</v>
      </c>
      <c r="G127" s="6" t="s">
        <v>228</v>
      </c>
      <c r="H127" s="6" t="s">
        <v>217</v>
      </c>
      <c r="I127" s="6" t="s">
        <v>173</v>
      </c>
      <c r="J127" s="6"/>
      <c r="K127" s="27">
        <v>4.2300000000000004</v>
      </c>
      <c r="L127" s="6" t="s">
        <v>93</v>
      </c>
      <c r="M127" s="8">
        <v>4.8000000000000001E-2</v>
      </c>
      <c r="N127" s="8">
        <v>4.5400000000000003E-2</v>
      </c>
      <c r="O127" s="7">
        <v>1068000</v>
      </c>
      <c r="P127" s="7">
        <v>103.31</v>
      </c>
      <c r="Q127" s="7">
        <v>0</v>
      </c>
      <c r="R127" s="7">
        <v>1103.3499999999999</v>
      </c>
      <c r="S127" s="8">
        <v>2.0999999999999999E-3</v>
      </c>
      <c r="T127" s="8">
        <v>4.4999999999999997E-3</v>
      </c>
      <c r="U127" s="8">
        <v>6.9999999999999999E-4</v>
      </c>
    </row>
    <row r="128" spans="2:21">
      <c r="B128" s="6" t="s">
        <v>316</v>
      </c>
      <c r="C128" s="17">
        <v>1138494</v>
      </c>
      <c r="D128" s="18" t="s">
        <v>122</v>
      </c>
      <c r="E128" s="6"/>
      <c r="F128" s="18">
        <v>520041997</v>
      </c>
      <c r="G128" s="6" t="s">
        <v>317</v>
      </c>
      <c r="H128" s="6" t="s">
        <v>217</v>
      </c>
      <c r="I128" s="6" t="s">
        <v>173</v>
      </c>
      <c r="J128" s="6"/>
      <c r="K128" s="27">
        <v>1.71</v>
      </c>
      <c r="L128" s="6" t="s">
        <v>93</v>
      </c>
      <c r="M128" s="8">
        <v>2.7900000000000001E-2</v>
      </c>
      <c r="N128" s="8">
        <v>3.0800000000000001E-2</v>
      </c>
      <c r="O128" s="7">
        <v>4539662.87</v>
      </c>
      <c r="P128" s="7">
        <v>99.55</v>
      </c>
      <c r="Q128" s="7">
        <v>0</v>
      </c>
      <c r="R128" s="7">
        <v>4519.2299999999996</v>
      </c>
      <c r="S128" s="8">
        <v>9.7000000000000003E-3</v>
      </c>
      <c r="T128" s="8">
        <v>1.84E-2</v>
      </c>
      <c r="U128" s="8">
        <v>2.8999999999999998E-3</v>
      </c>
    </row>
    <row r="129" spans="2:21">
      <c r="B129" s="6" t="s">
        <v>318</v>
      </c>
      <c r="C129" s="17">
        <v>1160647</v>
      </c>
      <c r="D129" s="18" t="s">
        <v>122</v>
      </c>
      <c r="E129" s="6"/>
      <c r="F129" s="18">
        <v>513754069</v>
      </c>
      <c r="G129" s="6" t="s">
        <v>239</v>
      </c>
      <c r="H129" s="6" t="s">
        <v>213</v>
      </c>
      <c r="I129" s="6" t="s">
        <v>194</v>
      </c>
      <c r="J129" s="6"/>
      <c r="K129" s="27">
        <v>6.4</v>
      </c>
      <c r="L129" s="6" t="s">
        <v>93</v>
      </c>
      <c r="M129" s="8">
        <v>2.64E-2</v>
      </c>
      <c r="N129" s="8">
        <v>4.4900000000000002E-2</v>
      </c>
      <c r="O129" s="7">
        <v>1192030.53</v>
      </c>
      <c r="P129" s="7">
        <v>89.29</v>
      </c>
      <c r="Q129" s="7">
        <v>0</v>
      </c>
      <c r="R129" s="7">
        <v>1064.3599999999999</v>
      </c>
      <c r="S129" s="8">
        <v>6.9999999999999999E-4</v>
      </c>
      <c r="T129" s="8">
        <v>4.3E-3</v>
      </c>
      <c r="U129" s="8">
        <v>6.9999999999999999E-4</v>
      </c>
    </row>
    <row r="130" spans="2:21">
      <c r="B130" s="6" t="s">
        <v>319</v>
      </c>
      <c r="C130" s="17">
        <v>1132968</v>
      </c>
      <c r="D130" s="18" t="s">
        <v>122</v>
      </c>
      <c r="E130" s="6"/>
      <c r="F130" s="18">
        <v>513754069</v>
      </c>
      <c r="G130" s="6" t="s">
        <v>239</v>
      </c>
      <c r="H130" s="6" t="s">
        <v>217</v>
      </c>
      <c r="I130" s="6" t="s">
        <v>173</v>
      </c>
      <c r="J130" s="6"/>
      <c r="K130" s="27">
        <v>2.61</v>
      </c>
      <c r="L130" s="6" t="s">
        <v>93</v>
      </c>
      <c r="M130" s="8">
        <v>4.1399999999999999E-2</v>
      </c>
      <c r="N130" s="8">
        <v>2.4E-2</v>
      </c>
      <c r="O130" s="7">
        <v>0.18</v>
      </c>
      <c r="P130" s="7">
        <v>105.66</v>
      </c>
      <c r="Q130" s="7">
        <v>0</v>
      </c>
      <c r="R130" s="7">
        <v>0</v>
      </c>
      <c r="S130" s="8">
        <v>0</v>
      </c>
      <c r="T130" s="8">
        <v>0</v>
      </c>
      <c r="U130" s="8">
        <v>0</v>
      </c>
    </row>
    <row r="131" spans="2:21">
      <c r="B131" s="6" t="s">
        <v>320</v>
      </c>
      <c r="C131" s="17">
        <v>2260420</v>
      </c>
      <c r="D131" s="18" t="s">
        <v>122</v>
      </c>
      <c r="E131" s="6"/>
      <c r="F131" s="18">
        <v>520024126</v>
      </c>
      <c r="G131" s="6" t="s">
        <v>192</v>
      </c>
      <c r="H131" s="6" t="s">
        <v>217</v>
      </c>
      <c r="I131" s="6" t="s">
        <v>173</v>
      </c>
      <c r="J131" s="6"/>
      <c r="K131" s="27">
        <v>2.38</v>
      </c>
      <c r="L131" s="6" t="s">
        <v>93</v>
      </c>
      <c r="M131" s="8">
        <v>6.2399999999999997E-2</v>
      </c>
      <c r="N131" s="8">
        <v>2.52E-2</v>
      </c>
      <c r="O131" s="7">
        <v>664654.82999999996</v>
      </c>
      <c r="P131" s="7">
        <v>107.73</v>
      </c>
      <c r="Q131" s="7">
        <v>190.01</v>
      </c>
      <c r="R131" s="7">
        <v>906.04</v>
      </c>
      <c r="S131" s="8">
        <v>5.4000000000000003E-3</v>
      </c>
      <c r="T131" s="8">
        <v>3.7000000000000002E-3</v>
      </c>
      <c r="U131" s="8">
        <v>5.9999999999999995E-4</v>
      </c>
    </row>
    <row r="132" spans="2:21">
      <c r="B132" s="6" t="s">
        <v>321</v>
      </c>
      <c r="C132" s="17">
        <v>1156041</v>
      </c>
      <c r="D132" s="18" t="s">
        <v>122</v>
      </c>
      <c r="E132" s="6"/>
      <c r="F132" s="18">
        <v>513230029</v>
      </c>
      <c r="G132" s="6" t="s">
        <v>239</v>
      </c>
      <c r="H132" s="6" t="s">
        <v>213</v>
      </c>
      <c r="I132" s="6" t="s">
        <v>194</v>
      </c>
      <c r="J132" s="6"/>
      <c r="K132" s="27">
        <v>6</v>
      </c>
      <c r="L132" s="6" t="s">
        <v>93</v>
      </c>
      <c r="M132" s="8">
        <v>4.1000000000000002E-2</v>
      </c>
      <c r="N132" s="8">
        <v>3.3399999999999999E-2</v>
      </c>
      <c r="O132" s="7">
        <v>1000000</v>
      </c>
      <c r="P132" s="7">
        <v>105.5</v>
      </c>
      <c r="Q132" s="7">
        <v>0</v>
      </c>
      <c r="R132" s="7">
        <v>1055</v>
      </c>
      <c r="S132" s="8">
        <v>1.4E-3</v>
      </c>
      <c r="T132" s="8">
        <v>4.3E-3</v>
      </c>
      <c r="U132" s="8">
        <v>6.9999999999999999E-4</v>
      </c>
    </row>
    <row r="133" spans="2:21">
      <c r="B133" s="6" t="s">
        <v>322</v>
      </c>
      <c r="C133" s="17">
        <v>1139286</v>
      </c>
      <c r="D133" s="18" t="s">
        <v>122</v>
      </c>
      <c r="E133" s="6"/>
      <c r="F133" s="18">
        <v>513230029</v>
      </c>
      <c r="G133" s="6" t="s">
        <v>239</v>
      </c>
      <c r="H133" s="6" t="s">
        <v>213</v>
      </c>
      <c r="I133" s="6" t="s">
        <v>194</v>
      </c>
      <c r="J133" s="6"/>
      <c r="K133" s="27">
        <v>3.94</v>
      </c>
      <c r="L133" s="6" t="s">
        <v>93</v>
      </c>
      <c r="M133" s="8">
        <v>3.2899999999999999E-2</v>
      </c>
      <c r="N133" s="8">
        <v>3.56E-2</v>
      </c>
      <c r="O133" s="7">
        <v>1175000</v>
      </c>
      <c r="P133" s="7">
        <v>101.4</v>
      </c>
      <c r="Q133" s="7">
        <v>0</v>
      </c>
      <c r="R133" s="7">
        <v>1191.45</v>
      </c>
      <c r="S133" s="8">
        <v>1.2999999999999999E-3</v>
      </c>
      <c r="T133" s="8">
        <v>4.8999999999999998E-3</v>
      </c>
      <c r="U133" s="8">
        <v>8.0000000000000004E-4</v>
      </c>
    </row>
    <row r="134" spans="2:21">
      <c r="B134" s="6" t="s">
        <v>323</v>
      </c>
      <c r="C134" s="17">
        <v>1135862</v>
      </c>
      <c r="D134" s="18" t="s">
        <v>122</v>
      </c>
      <c r="E134" s="6"/>
      <c r="F134" s="18">
        <v>513230029</v>
      </c>
      <c r="G134" s="6" t="s">
        <v>239</v>
      </c>
      <c r="H134" s="6" t="s">
        <v>213</v>
      </c>
      <c r="I134" s="6" t="s">
        <v>194</v>
      </c>
      <c r="J134" s="6"/>
      <c r="K134" s="27">
        <v>2.9</v>
      </c>
      <c r="L134" s="6" t="s">
        <v>93</v>
      </c>
      <c r="M134" s="8">
        <v>3.5799999999999998E-2</v>
      </c>
      <c r="N134" s="8">
        <v>3.9E-2</v>
      </c>
      <c r="O134" s="7">
        <v>807675</v>
      </c>
      <c r="P134" s="7">
        <v>99.1</v>
      </c>
      <c r="Q134" s="7">
        <v>0</v>
      </c>
      <c r="R134" s="7">
        <v>800.41</v>
      </c>
      <c r="S134" s="8">
        <v>6.9999999999999999E-4</v>
      </c>
      <c r="T134" s="8">
        <v>3.3E-3</v>
      </c>
      <c r="U134" s="8">
        <v>5.0000000000000001E-4</v>
      </c>
    </row>
    <row r="135" spans="2:21">
      <c r="B135" s="6" t="s">
        <v>324</v>
      </c>
      <c r="C135" s="17">
        <v>1135920</v>
      </c>
      <c r="D135" s="18" t="s">
        <v>122</v>
      </c>
      <c r="E135" s="6"/>
      <c r="F135" s="18">
        <v>513937714</v>
      </c>
      <c r="G135" s="6" t="s">
        <v>239</v>
      </c>
      <c r="H135" s="6" t="s">
        <v>213</v>
      </c>
      <c r="I135" s="6" t="s">
        <v>194</v>
      </c>
      <c r="J135" s="6"/>
      <c r="K135" s="27">
        <v>3.93</v>
      </c>
      <c r="L135" s="6" t="s">
        <v>93</v>
      </c>
      <c r="M135" s="8">
        <v>4.1000000000000002E-2</v>
      </c>
      <c r="N135" s="8">
        <v>1.7899999999999999E-2</v>
      </c>
      <c r="O135" s="7">
        <v>1225217</v>
      </c>
      <c r="P135" s="7">
        <v>110.47</v>
      </c>
      <c r="Q135" s="7">
        <v>0</v>
      </c>
      <c r="R135" s="7">
        <v>1353.5</v>
      </c>
      <c r="S135" s="8">
        <v>4.1000000000000003E-3</v>
      </c>
      <c r="T135" s="8">
        <v>5.4999999999999997E-3</v>
      </c>
      <c r="U135" s="8">
        <v>8.9999999999999998E-4</v>
      </c>
    </row>
    <row r="136" spans="2:21">
      <c r="B136" s="6" t="s">
        <v>325</v>
      </c>
      <c r="C136" s="17">
        <v>1160258</v>
      </c>
      <c r="D136" s="18" t="s">
        <v>122</v>
      </c>
      <c r="E136" s="6"/>
      <c r="F136" s="18">
        <v>61036137</v>
      </c>
      <c r="G136" s="6" t="s">
        <v>228</v>
      </c>
      <c r="H136" s="6" t="s">
        <v>217</v>
      </c>
      <c r="I136" s="6" t="s">
        <v>173</v>
      </c>
      <c r="J136" s="6"/>
      <c r="K136" s="27">
        <v>4.7</v>
      </c>
      <c r="L136" s="6" t="s">
        <v>93</v>
      </c>
      <c r="M136" s="8">
        <v>4.4999999999999998E-2</v>
      </c>
      <c r="N136" s="8">
        <v>8.4500000000000006E-2</v>
      </c>
      <c r="O136" s="7">
        <v>831000</v>
      </c>
      <c r="P136" s="7">
        <v>85.57</v>
      </c>
      <c r="Q136" s="7">
        <v>0</v>
      </c>
      <c r="R136" s="7">
        <v>711.09</v>
      </c>
      <c r="S136" s="8">
        <v>2.0999999999999999E-3</v>
      </c>
      <c r="T136" s="8">
        <v>2.8999999999999998E-3</v>
      </c>
      <c r="U136" s="8">
        <v>5.0000000000000001E-4</v>
      </c>
    </row>
    <row r="137" spans="2:21">
      <c r="B137" s="6" t="s">
        <v>326</v>
      </c>
      <c r="C137" s="17">
        <v>1132505</v>
      </c>
      <c r="D137" s="18" t="s">
        <v>122</v>
      </c>
      <c r="E137" s="6"/>
      <c r="F137" s="18">
        <v>510216054</v>
      </c>
      <c r="G137" s="6" t="s">
        <v>205</v>
      </c>
      <c r="H137" s="6" t="s">
        <v>217</v>
      </c>
      <c r="I137" s="6" t="s">
        <v>173</v>
      </c>
      <c r="J137" s="6"/>
      <c r="K137" s="27">
        <v>3.49</v>
      </c>
      <c r="L137" s="6" t="s">
        <v>93</v>
      </c>
      <c r="M137" s="8">
        <v>6.0311999999999998E-2</v>
      </c>
      <c r="N137" s="8">
        <v>6.8099999999999994E-2</v>
      </c>
      <c r="O137" s="7">
        <v>240417.01</v>
      </c>
      <c r="P137" s="7">
        <v>98.42</v>
      </c>
      <c r="Q137" s="7">
        <v>0</v>
      </c>
      <c r="R137" s="7">
        <v>236.62</v>
      </c>
      <c r="S137" s="8">
        <v>2.9999999999999997E-4</v>
      </c>
      <c r="T137" s="8">
        <v>1E-3</v>
      </c>
      <c r="U137" s="8">
        <v>2.0000000000000001E-4</v>
      </c>
    </row>
    <row r="138" spans="2:21">
      <c r="B138" s="6" t="s">
        <v>327</v>
      </c>
      <c r="C138" s="17">
        <v>1139534</v>
      </c>
      <c r="D138" s="18" t="s">
        <v>122</v>
      </c>
      <c r="E138" s="6"/>
      <c r="F138" s="18">
        <v>510216054</v>
      </c>
      <c r="G138" s="6" t="s">
        <v>205</v>
      </c>
      <c r="H138" s="6" t="s">
        <v>217</v>
      </c>
      <c r="I138" s="6" t="s">
        <v>173</v>
      </c>
      <c r="J138" s="6"/>
      <c r="K138" s="27">
        <v>2.56</v>
      </c>
      <c r="L138" s="6" t="s">
        <v>93</v>
      </c>
      <c r="M138" s="8">
        <v>2.9600000000000001E-2</v>
      </c>
      <c r="N138" s="8">
        <v>1.2999999999999999E-2</v>
      </c>
      <c r="O138" s="7">
        <v>1024992</v>
      </c>
      <c r="P138" s="7">
        <v>105.32</v>
      </c>
      <c r="Q138" s="7">
        <v>0</v>
      </c>
      <c r="R138" s="7">
        <v>1079.52</v>
      </c>
      <c r="S138" s="8">
        <v>2.5000000000000001E-3</v>
      </c>
      <c r="T138" s="8">
        <v>4.4000000000000003E-3</v>
      </c>
      <c r="U138" s="8">
        <v>6.9999999999999999E-4</v>
      </c>
    </row>
    <row r="139" spans="2:21">
      <c r="B139" s="6" t="s">
        <v>328</v>
      </c>
      <c r="C139" s="17">
        <v>1139815</v>
      </c>
      <c r="D139" s="18" t="s">
        <v>122</v>
      </c>
      <c r="E139" s="6"/>
      <c r="F139" s="18">
        <v>514290345</v>
      </c>
      <c r="G139" s="6" t="s">
        <v>239</v>
      </c>
      <c r="H139" s="6" t="s">
        <v>217</v>
      </c>
      <c r="I139" s="6" t="s">
        <v>173</v>
      </c>
      <c r="J139" s="6"/>
      <c r="K139" s="27">
        <v>4.8899999999999997</v>
      </c>
      <c r="L139" s="6" t="s">
        <v>93</v>
      </c>
      <c r="M139" s="8">
        <v>3.61E-2</v>
      </c>
      <c r="N139" s="8">
        <v>2.06E-2</v>
      </c>
      <c r="O139" s="7">
        <v>666421</v>
      </c>
      <c r="P139" s="7">
        <v>108.42</v>
      </c>
      <c r="Q139" s="7">
        <v>0</v>
      </c>
      <c r="R139" s="7">
        <v>722.53</v>
      </c>
      <c r="S139" s="8">
        <v>8.9999999999999998E-4</v>
      </c>
      <c r="T139" s="8">
        <v>2.8999999999999998E-3</v>
      </c>
      <c r="U139" s="8">
        <v>5.0000000000000001E-4</v>
      </c>
    </row>
    <row r="140" spans="2:21">
      <c r="B140" s="6" t="s">
        <v>329</v>
      </c>
      <c r="C140" s="17">
        <v>1159359</v>
      </c>
      <c r="D140" s="18" t="s">
        <v>122</v>
      </c>
      <c r="E140" s="6"/>
      <c r="F140" s="18">
        <v>514290345</v>
      </c>
      <c r="G140" s="6" t="s">
        <v>239</v>
      </c>
      <c r="H140" s="6" t="s">
        <v>217</v>
      </c>
      <c r="I140" s="6" t="s">
        <v>173</v>
      </c>
      <c r="J140" s="6"/>
      <c r="K140" s="27">
        <v>8.0299999999999994</v>
      </c>
      <c r="L140" s="6" t="s">
        <v>93</v>
      </c>
      <c r="M140" s="8">
        <v>2.6200000000000001E-2</v>
      </c>
      <c r="N140" s="8">
        <v>3.1199999999999999E-2</v>
      </c>
      <c r="O140" s="7">
        <v>63000</v>
      </c>
      <c r="P140" s="7">
        <v>97.33</v>
      </c>
      <c r="Q140" s="7">
        <v>0</v>
      </c>
      <c r="R140" s="7">
        <v>61.32</v>
      </c>
      <c r="S140" s="8">
        <v>1E-4</v>
      </c>
      <c r="T140" s="8">
        <v>2.0000000000000001E-4</v>
      </c>
      <c r="U140" s="8">
        <v>0</v>
      </c>
    </row>
    <row r="141" spans="2:21">
      <c r="B141" s="6" t="s">
        <v>330</v>
      </c>
      <c r="C141" s="17">
        <v>1163062</v>
      </c>
      <c r="D141" s="18" t="s">
        <v>122</v>
      </c>
      <c r="E141" s="6"/>
      <c r="F141" s="18">
        <v>1900288</v>
      </c>
      <c r="G141" s="6" t="s">
        <v>228</v>
      </c>
      <c r="H141" s="6" t="s">
        <v>217</v>
      </c>
      <c r="I141" s="6" t="s">
        <v>173</v>
      </c>
      <c r="J141" s="6"/>
      <c r="K141" s="27">
        <v>4.3600000000000003</v>
      </c>
      <c r="L141" s="6" t="s">
        <v>93</v>
      </c>
      <c r="M141" s="8">
        <v>3.9300000000000002E-2</v>
      </c>
      <c r="N141" s="8">
        <v>0.08</v>
      </c>
      <c r="O141" s="7">
        <v>548000</v>
      </c>
      <c r="P141" s="7">
        <v>85</v>
      </c>
      <c r="Q141" s="7">
        <v>0</v>
      </c>
      <c r="R141" s="7">
        <v>465.8</v>
      </c>
      <c r="S141" s="8">
        <v>2.2000000000000001E-3</v>
      </c>
      <c r="T141" s="8">
        <v>1.9E-3</v>
      </c>
      <c r="U141" s="8">
        <v>2.9999999999999997E-4</v>
      </c>
    </row>
    <row r="142" spans="2:21">
      <c r="B142" s="6" t="s">
        <v>331</v>
      </c>
      <c r="C142" s="17">
        <v>1136464</v>
      </c>
      <c r="D142" s="18" t="s">
        <v>122</v>
      </c>
      <c r="E142" s="6"/>
      <c r="F142" s="18">
        <v>514065283</v>
      </c>
      <c r="G142" s="6" t="s">
        <v>210</v>
      </c>
      <c r="H142" s="6" t="s">
        <v>213</v>
      </c>
      <c r="I142" s="6" t="s">
        <v>194</v>
      </c>
      <c r="J142" s="6"/>
      <c r="K142" s="27">
        <v>3.19</v>
      </c>
      <c r="L142" s="6" t="s">
        <v>93</v>
      </c>
      <c r="M142" s="8">
        <v>2.75E-2</v>
      </c>
      <c r="N142" s="8">
        <v>4.4699999999999997E-2</v>
      </c>
      <c r="O142" s="7">
        <v>4436095.8899999997</v>
      </c>
      <c r="P142" s="7">
        <v>95.08</v>
      </c>
      <c r="Q142" s="7">
        <v>0</v>
      </c>
      <c r="R142" s="7">
        <v>4217.84</v>
      </c>
      <c r="S142" s="8">
        <v>1.0999999999999999E-2</v>
      </c>
      <c r="T142" s="8">
        <v>1.72E-2</v>
      </c>
      <c r="U142" s="8">
        <v>2.7000000000000001E-3</v>
      </c>
    </row>
    <row r="143" spans="2:21">
      <c r="B143" s="6" t="s">
        <v>332</v>
      </c>
      <c r="C143" s="17">
        <v>1133289</v>
      </c>
      <c r="D143" s="18" t="s">
        <v>122</v>
      </c>
      <c r="E143" s="6"/>
      <c r="F143" s="18">
        <v>510119068</v>
      </c>
      <c r="G143" s="6" t="s">
        <v>333</v>
      </c>
      <c r="H143" s="6" t="s">
        <v>254</v>
      </c>
      <c r="I143" s="6" t="s">
        <v>173</v>
      </c>
      <c r="J143" s="6"/>
      <c r="K143" s="27">
        <v>2.58</v>
      </c>
      <c r="L143" s="6" t="s">
        <v>93</v>
      </c>
      <c r="M143" s="8">
        <v>4.7500000000000001E-2</v>
      </c>
      <c r="N143" s="8">
        <v>3.15E-2</v>
      </c>
      <c r="O143" s="7">
        <v>2381689.7200000002</v>
      </c>
      <c r="P143" s="7">
        <v>105.38</v>
      </c>
      <c r="Q143" s="7">
        <v>0</v>
      </c>
      <c r="R143" s="7">
        <v>2509.8200000000002</v>
      </c>
      <c r="S143" s="8">
        <v>5.7000000000000002E-3</v>
      </c>
      <c r="T143" s="8">
        <v>1.0200000000000001E-2</v>
      </c>
      <c r="U143" s="8">
        <v>1.6000000000000001E-3</v>
      </c>
    </row>
    <row r="144" spans="2:21">
      <c r="B144" s="6" t="s">
        <v>334</v>
      </c>
      <c r="C144" s="17">
        <v>1138536</v>
      </c>
      <c r="D144" s="18" t="s">
        <v>122</v>
      </c>
      <c r="E144" s="6"/>
      <c r="F144" s="18">
        <v>512025891</v>
      </c>
      <c r="G144" s="6" t="s">
        <v>252</v>
      </c>
      <c r="H144" s="6" t="s">
        <v>254</v>
      </c>
      <c r="I144" s="6" t="s">
        <v>173</v>
      </c>
      <c r="J144" s="6"/>
      <c r="K144" s="27">
        <v>1.69</v>
      </c>
      <c r="L144" s="6" t="s">
        <v>93</v>
      </c>
      <c r="M144" s="8">
        <v>0.03</v>
      </c>
      <c r="N144" s="8">
        <v>0.13639999999999999</v>
      </c>
      <c r="O144" s="7">
        <v>2642150.81</v>
      </c>
      <c r="P144" s="7">
        <v>84.55</v>
      </c>
      <c r="Q144" s="7">
        <v>0</v>
      </c>
      <c r="R144" s="7">
        <v>2233.94</v>
      </c>
      <c r="S144" s="8">
        <v>5.8999999999999999E-3</v>
      </c>
      <c r="T144" s="8">
        <v>9.1000000000000004E-3</v>
      </c>
      <c r="U144" s="8">
        <v>1.4E-3</v>
      </c>
    </row>
    <row r="145" spans="2:21">
      <c r="B145" s="6" t="s">
        <v>335</v>
      </c>
      <c r="C145" s="17">
        <v>1132562</v>
      </c>
      <c r="D145" s="18" t="s">
        <v>122</v>
      </c>
      <c r="E145" s="6"/>
      <c r="F145" s="18">
        <v>512025891</v>
      </c>
      <c r="G145" s="6" t="s">
        <v>252</v>
      </c>
      <c r="H145" s="6" t="s">
        <v>254</v>
      </c>
      <c r="I145" s="6" t="s">
        <v>173</v>
      </c>
      <c r="J145" s="6"/>
      <c r="K145" s="27">
        <v>0.81</v>
      </c>
      <c r="L145" s="6" t="s">
        <v>93</v>
      </c>
      <c r="M145" s="8">
        <v>3.3000000000000002E-2</v>
      </c>
      <c r="N145" s="8">
        <v>0.2437</v>
      </c>
      <c r="O145" s="7">
        <v>0.01</v>
      </c>
      <c r="P145" s="7">
        <v>86</v>
      </c>
      <c r="Q145" s="7">
        <v>0</v>
      </c>
      <c r="R145" s="7">
        <v>0</v>
      </c>
      <c r="S145" s="8">
        <v>0</v>
      </c>
      <c r="T145" s="8">
        <v>0</v>
      </c>
      <c r="U145" s="8">
        <v>0</v>
      </c>
    </row>
    <row r="146" spans="2:21">
      <c r="B146" s="6" t="s">
        <v>336</v>
      </c>
      <c r="C146" s="17">
        <v>1134840</v>
      </c>
      <c r="D146" s="18" t="s">
        <v>122</v>
      </c>
      <c r="E146" s="6"/>
      <c r="F146" s="18">
        <v>510454333</v>
      </c>
      <c r="G146" s="6" t="s">
        <v>252</v>
      </c>
      <c r="H146" s="6" t="s">
        <v>254</v>
      </c>
      <c r="I146" s="6" t="s">
        <v>173</v>
      </c>
      <c r="J146" s="6"/>
      <c r="K146" s="27">
        <v>0.63</v>
      </c>
      <c r="L146" s="6" t="s">
        <v>93</v>
      </c>
      <c r="M146" s="8">
        <v>4.2999999999999997E-2</v>
      </c>
      <c r="N146" s="8">
        <v>0.64970000000000006</v>
      </c>
      <c r="O146" s="7">
        <v>0.71</v>
      </c>
      <c r="P146" s="7">
        <v>74.7</v>
      </c>
      <c r="Q146" s="7">
        <v>0</v>
      </c>
      <c r="R146" s="7">
        <v>0</v>
      </c>
      <c r="S146" s="8">
        <v>0</v>
      </c>
      <c r="T146" s="8">
        <v>0</v>
      </c>
      <c r="U146" s="8">
        <v>0</v>
      </c>
    </row>
    <row r="147" spans="2:21">
      <c r="B147" s="6" t="s">
        <v>337</v>
      </c>
      <c r="C147" s="17">
        <v>7390149</v>
      </c>
      <c r="D147" s="18" t="s">
        <v>122</v>
      </c>
      <c r="E147" s="6"/>
      <c r="F147" s="18">
        <v>520028911</v>
      </c>
      <c r="G147" s="6" t="s">
        <v>269</v>
      </c>
      <c r="H147" s="6" t="s">
        <v>254</v>
      </c>
      <c r="I147" s="6" t="s">
        <v>173</v>
      </c>
      <c r="J147" s="6"/>
      <c r="K147" s="27">
        <v>3.06</v>
      </c>
      <c r="L147" s="6" t="s">
        <v>93</v>
      </c>
      <c r="M147" s="8">
        <v>3.7499999999999999E-2</v>
      </c>
      <c r="N147" s="8">
        <v>2.18E-2</v>
      </c>
      <c r="O147" s="7">
        <v>0.21</v>
      </c>
      <c r="P147" s="7">
        <v>105.81</v>
      </c>
      <c r="Q147" s="7">
        <v>0</v>
      </c>
      <c r="R147" s="7">
        <v>0</v>
      </c>
      <c r="S147" s="8">
        <v>0</v>
      </c>
      <c r="T147" s="8">
        <v>0</v>
      </c>
      <c r="U147" s="8">
        <v>0</v>
      </c>
    </row>
    <row r="148" spans="2:21">
      <c r="B148" s="6" t="s">
        <v>338</v>
      </c>
      <c r="C148" s="17">
        <v>7390222</v>
      </c>
      <c r="D148" s="18" t="s">
        <v>122</v>
      </c>
      <c r="E148" s="6"/>
      <c r="F148" s="18">
        <v>520028911</v>
      </c>
      <c r="G148" s="6" t="s">
        <v>269</v>
      </c>
      <c r="H148" s="6" t="s">
        <v>254</v>
      </c>
      <c r="I148" s="6" t="s">
        <v>173</v>
      </c>
      <c r="J148" s="6"/>
      <c r="K148" s="27">
        <v>6.01</v>
      </c>
      <c r="L148" s="6" t="s">
        <v>93</v>
      </c>
      <c r="M148" s="8">
        <v>3.7499999999999999E-2</v>
      </c>
      <c r="N148" s="8">
        <v>2.4400000000000002E-2</v>
      </c>
      <c r="O148" s="7">
        <v>1989000</v>
      </c>
      <c r="P148" s="7">
        <v>109</v>
      </c>
      <c r="Q148" s="7">
        <v>0</v>
      </c>
      <c r="R148" s="7">
        <v>2168.0100000000002</v>
      </c>
      <c r="S148" s="8">
        <v>5.4000000000000003E-3</v>
      </c>
      <c r="T148" s="8">
        <v>8.8000000000000005E-3</v>
      </c>
      <c r="U148" s="8">
        <v>1.4E-3</v>
      </c>
    </row>
    <row r="149" spans="2:21">
      <c r="B149" s="6" t="s">
        <v>339</v>
      </c>
      <c r="C149" s="17">
        <v>1155795</v>
      </c>
      <c r="D149" s="18" t="s">
        <v>122</v>
      </c>
      <c r="E149" s="6"/>
      <c r="F149" s="18">
        <v>1981143</v>
      </c>
      <c r="G149" s="6" t="s">
        <v>258</v>
      </c>
      <c r="H149" s="6" t="s">
        <v>254</v>
      </c>
      <c r="I149" s="6" t="s">
        <v>173</v>
      </c>
      <c r="J149" s="6"/>
      <c r="K149" s="27">
        <v>2.63</v>
      </c>
      <c r="L149" s="6" t="s">
        <v>93</v>
      </c>
      <c r="M149" s="8">
        <v>0.06</v>
      </c>
      <c r="N149" s="8">
        <v>0.1074</v>
      </c>
      <c r="O149" s="7">
        <v>587499</v>
      </c>
      <c r="P149" s="7">
        <v>91</v>
      </c>
      <c r="Q149" s="7">
        <v>0</v>
      </c>
      <c r="R149" s="7">
        <v>534.62</v>
      </c>
      <c r="S149" s="8">
        <v>2.3999999999999998E-3</v>
      </c>
      <c r="T149" s="8">
        <v>2.2000000000000001E-3</v>
      </c>
      <c r="U149" s="8">
        <v>2.9999999999999997E-4</v>
      </c>
    </row>
    <row r="150" spans="2:21">
      <c r="B150" s="6" t="s">
        <v>340</v>
      </c>
      <c r="C150" s="17">
        <v>1160811</v>
      </c>
      <c r="D150" s="18" t="s">
        <v>122</v>
      </c>
      <c r="E150" s="6"/>
      <c r="F150" s="18">
        <v>1981143</v>
      </c>
      <c r="G150" s="6" t="s">
        <v>258</v>
      </c>
      <c r="H150" s="6" t="s">
        <v>254</v>
      </c>
      <c r="I150" s="6" t="s">
        <v>173</v>
      </c>
      <c r="J150" s="6"/>
      <c r="K150" s="27">
        <v>3.27</v>
      </c>
      <c r="L150" s="6" t="s">
        <v>93</v>
      </c>
      <c r="M150" s="8">
        <v>4.7500000000000001E-2</v>
      </c>
      <c r="N150" s="8">
        <v>8.72E-2</v>
      </c>
      <c r="O150" s="7">
        <v>1116026.5</v>
      </c>
      <c r="P150" s="7">
        <v>88.63</v>
      </c>
      <c r="Q150" s="7">
        <v>0</v>
      </c>
      <c r="R150" s="7">
        <v>989.13</v>
      </c>
      <c r="S150" s="8">
        <v>1.6000000000000001E-3</v>
      </c>
      <c r="T150" s="8">
        <v>4.0000000000000001E-3</v>
      </c>
      <c r="U150" s="8">
        <v>5.9999999999999995E-4</v>
      </c>
    </row>
    <row r="151" spans="2:21">
      <c r="B151" s="6" t="s">
        <v>341</v>
      </c>
      <c r="C151" s="17">
        <v>11608110</v>
      </c>
      <c r="D151" s="18" t="s">
        <v>122</v>
      </c>
      <c r="E151" s="6"/>
      <c r="F151" s="18">
        <v>1981143</v>
      </c>
      <c r="G151" s="6" t="s">
        <v>258</v>
      </c>
      <c r="H151" s="6" t="s">
        <v>254</v>
      </c>
      <c r="I151" s="6" t="s">
        <v>173</v>
      </c>
      <c r="J151" s="6"/>
      <c r="K151" s="27">
        <v>3.27</v>
      </c>
      <c r="L151" s="6" t="s">
        <v>93</v>
      </c>
      <c r="M151" s="8">
        <v>4.7500000000000001E-2</v>
      </c>
      <c r="N151" s="8">
        <v>8.72E-2</v>
      </c>
      <c r="O151" s="7">
        <v>496112.5</v>
      </c>
      <c r="P151" s="7">
        <v>88.16</v>
      </c>
      <c r="Q151" s="7">
        <v>0</v>
      </c>
      <c r="R151" s="7">
        <v>437.38</v>
      </c>
      <c r="S151" s="8">
        <v>6.9999999999999999E-4</v>
      </c>
      <c r="T151" s="8">
        <v>1.8E-3</v>
      </c>
      <c r="U151" s="8">
        <v>2.9999999999999997E-4</v>
      </c>
    </row>
    <row r="152" spans="2:21">
      <c r="B152" s="6" t="s">
        <v>342</v>
      </c>
      <c r="C152" s="17">
        <v>1136936</v>
      </c>
      <c r="D152" s="18" t="s">
        <v>122</v>
      </c>
      <c r="E152" s="6"/>
      <c r="F152" s="18">
        <v>511399388</v>
      </c>
      <c r="G152" s="6" t="s">
        <v>264</v>
      </c>
      <c r="H152" s="6" t="s">
        <v>259</v>
      </c>
      <c r="I152" s="6" t="s">
        <v>194</v>
      </c>
      <c r="J152" s="6"/>
      <c r="K152" s="27">
        <v>1.7</v>
      </c>
      <c r="L152" s="6" t="s">
        <v>93</v>
      </c>
      <c r="M152" s="8">
        <v>3.4500000000000003E-2</v>
      </c>
      <c r="N152" s="8">
        <v>1.4999999999999999E-2</v>
      </c>
      <c r="O152" s="7">
        <v>37526.25</v>
      </c>
      <c r="P152" s="7">
        <v>104.22</v>
      </c>
      <c r="Q152" s="7">
        <v>0</v>
      </c>
      <c r="R152" s="7">
        <v>39.11</v>
      </c>
      <c r="S152" s="8">
        <v>2.9999999999999997E-4</v>
      </c>
      <c r="T152" s="8">
        <v>2.0000000000000001E-4</v>
      </c>
      <c r="U152" s="8">
        <v>0</v>
      </c>
    </row>
    <row r="153" spans="2:21">
      <c r="B153" s="6" t="s">
        <v>343</v>
      </c>
      <c r="C153" s="17">
        <v>1161322</v>
      </c>
      <c r="D153" s="18" t="s">
        <v>122</v>
      </c>
      <c r="E153" s="6"/>
      <c r="F153" s="18">
        <v>1991033</v>
      </c>
      <c r="G153" s="6" t="s">
        <v>228</v>
      </c>
      <c r="H153" s="6" t="s">
        <v>254</v>
      </c>
      <c r="I153" s="6" t="s">
        <v>173</v>
      </c>
      <c r="J153" s="6"/>
      <c r="K153" s="27">
        <v>5.3</v>
      </c>
      <c r="L153" s="6" t="s">
        <v>93</v>
      </c>
      <c r="M153" s="8">
        <v>4.3499999999999997E-2</v>
      </c>
      <c r="N153" s="8">
        <v>9.1200000000000003E-2</v>
      </c>
      <c r="O153" s="7">
        <v>620128</v>
      </c>
      <c r="P153" s="7">
        <v>79.95</v>
      </c>
      <c r="Q153" s="7">
        <v>0</v>
      </c>
      <c r="R153" s="7">
        <v>495.79</v>
      </c>
      <c r="S153" s="8">
        <v>2.7000000000000001E-3</v>
      </c>
      <c r="T153" s="8">
        <v>2E-3</v>
      </c>
      <c r="U153" s="8">
        <v>2.9999999999999997E-4</v>
      </c>
    </row>
    <row r="154" spans="2:21">
      <c r="B154" s="6" t="s">
        <v>344</v>
      </c>
      <c r="C154" s="17">
        <v>1160746</v>
      </c>
      <c r="D154" s="18" t="s">
        <v>122</v>
      </c>
      <c r="E154" s="6"/>
      <c r="F154" s="18">
        <v>1838682</v>
      </c>
      <c r="G154" s="6" t="s">
        <v>228</v>
      </c>
      <c r="H154" s="6" t="s">
        <v>254</v>
      </c>
      <c r="I154" s="6" t="s">
        <v>173</v>
      </c>
      <c r="J154" s="6"/>
      <c r="K154" s="27">
        <v>4.1399999999999997</v>
      </c>
      <c r="L154" s="6" t="s">
        <v>93</v>
      </c>
      <c r="M154" s="8">
        <v>3.95E-2</v>
      </c>
      <c r="N154" s="8">
        <v>7.4800000000000005E-2</v>
      </c>
      <c r="O154" s="7">
        <v>558000</v>
      </c>
      <c r="P154" s="7">
        <v>88.8</v>
      </c>
      <c r="Q154" s="7">
        <v>0</v>
      </c>
      <c r="R154" s="7">
        <v>495.5</v>
      </c>
      <c r="S154" s="8">
        <v>1.6000000000000001E-3</v>
      </c>
      <c r="T154" s="8">
        <v>2E-3</v>
      </c>
      <c r="U154" s="8">
        <v>2.9999999999999997E-4</v>
      </c>
    </row>
    <row r="155" spans="2:21">
      <c r="B155" s="6" t="s">
        <v>345</v>
      </c>
      <c r="C155" s="17">
        <v>1143015</v>
      </c>
      <c r="D155" s="18" t="s">
        <v>122</v>
      </c>
      <c r="E155" s="6"/>
      <c r="F155" s="18">
        <v>1858676</v>
      </c>
      <c r="G155" s="6" t="s">
        <v>228</v>
      </c>
      <c r="H155" s="6" t="s">
        <v>259</v>
      </c>
      <c r="I155" s="6" t="s">
        <v>194</v>
      </c>
      <c r="J155" s="6"/>
      <c r="K155" s="27">
        <v>2.76</v>
      </c>
      <c r="L155" s="6" t="s">
        <v>93</v>
      </c>
      <c r="M155" s="8">
        <v>3.0499999999999999E-2</v>
      </c>
      <c r="N155" s="8">
        <v>0.13059999999999999</v>
      </c>
      <c r="O155" s="7">
        <v>3760988</v>
      </c>
      <c r="P155" s="7">
        <v>77.349999999999994</v>
      </c>
      <c r="Q155" s="7">
        <v>0</v>
      </c>
      <c r="R155" s="7">
        <v>2909.12</v>
      </c>
      <c r="S155" s="8">
        <v>3.0999999999999999E-3</v>
      </c>
      <c r="T155" s="8">
        <v>1.1900000000000001E-2</v>
      </c>
      <c r="U155" s="8">
        <v>1.9E-3</v>
      </c>
    </row>
    <row r="156" spans="2:21">
      <c r="B156" s="6" t="s">
        <v>346</v>
      </c>
      <c r="C156" s="17">
        <v>1160241</v>
      </c>
      <c r="D156" s="18" t="s">
        <v>122</v>
      </c>
      <c r="E156" s="6"/>
      <c r="F156" s="18">
        <v>513937714</v>
      </c>
      <c r="G156" s="6" t="s">
        <v>239</v>
      </c>
      <c r="H156" s="6" t="s">
        <v>259</v>
      </c>
      <c r="I156" s="6" t="s">
        <v>194</v>
      </c>
      <c r="J156" s="6"/>
      <c r="K156" s="27">
        <v>6.15</v>
      </c>
      <c r="L156" s="6" t="s">
        <v>93</v>
      </c>
      <c r="M156" s="8">
        <v>1.84E-2</v>
      </c>
      <c r="N156" s="8">
        <v>2.3400000000000001E-2</v>
      </c>
      <c r="O156" s="7">
        <v>548000</v>
      </c>
      <c r="P156" s="7">
        <v>97.06</v>
      </c>
      <c r="Q156" s="7">
        <v>0</v>
      </c>
      <c r="R156" s="7">
        <v>531.89</v>
      </c>
      <c r="S156" s="8">
        <v>1.8E-3</v>
      </c>
      <c r="T156" s="8">
        <v>2.2000000000000001E-3</v>
      </c>
      <c r="U156" s="8">
        <v>2.9999999999999997E-4</v>
      </c>
    </row>
    <row r="157" spans="2:21">
      <c r="B157" s="6" t="s">
        <v>347</v>
      </c>
      <c r="C157" s="17">
        <v>6320105</v>
      </c>
      <c r="D157" s="18" t="s">
        <v>122</v>
      </c>
      <c r="E157" s="6"/>
      <c r="F157" s="18">
        <v>520018383</v>
      </c>
      <c r="G157" s="6" t="s">
        <v>333</v>
      </c>
      <c r="H157" s="6" t="s">
        <v>254</v>
      </c>
      <c r="I157" s="6" t="s">
        <v>173</v>
      </c>
      <c r="J157" s="6"/>
      <c r="K157" s="27">
        <v>2.94</v>
      </c>
      <c r="L157" s="6" t="s">
        <v>93</v>
      </c>
      <c r="M157" s="8">
        <v>5.8900000000000001E-2</v>
      </c>
      <c r="N157" s="8">
        <v>2.1100000000000001E-2</v>
      </c>
      <c r="O157" s="7">
        <v>384054.97</v>
      </c>
      <c r="P157" s="7">
        <v>113</v>
      </c>
      <c r="Q157" s="7">
        <v>0</v>
      </c>
      <c r="R157" s="7">
        <v>433.98</v>
      </c>
      <c r="S157" s="8">
        <v>1E-3</v>
      </c>
      <c r="T157" s="8">
        <v>1.8E-3</v>
      </c>
      <c r="U157" s="8">
        <v>2.9999999999999997E-4</v>
      </c>
    </row>
    <row r="158" spans="2:21">
      <c r="B158" s="6" t="s">
        <v>348</v>
      </c>
      <c r="C158" s="17">
        <v>1118835</v>
      </c>
      <c r="D158" s="18" t="s">
        <v>122</v>
      </c>
      <c r="E158" s="6"/>
      <c r="F158" s="18">
        <v>520044314</v>
      </c>
      <c r="G158" s="6" t="s">
        <v>221</v>
      </c>
      <c r="H158" s="6" t="s">
        <v>254</v>
      </c>
      <c r="I158" s="6" t="s">
        <v>173</v>
      </c>
      <c r="J158" s="6"/>
      <c r="K158" s="27">
        <v>1.24</v>
      </c>
      <c r="L158" s="6" t="s">
        <v>93</v>
      </c>
      <c r="M158" s="8">
        <v>1.34E-2</v>
      </c>
      <c r="N158" s="8">
        <v>2.6599999999999999E-2</v>
      </c>
      <c r="O158" s="7">
        <v>280122.93</v>
      </c>
      <c r="P158" s="7">
        <v>98.42</v>
      </c>
      <c r="Q158" s="7">
        <v>0</v>
      </c>
      <c r="R158" s="7">
        <v>275.7</v>
      </c>
      <c r="S158" s="8">
        <v>1.2999999999999999E-3</v>
      </c>
      <c r="T158" s="8">
        <v>1.1000000000000001E-3</v>
      </c>
      <c r="U158" s="8">
        <v>2.0000000000000001E-4</v>
      </c>
    </row>
    <row r="159" spans="2:21">
      <c r="B159" s="6" t="s">
        <v>349</v>
      </c>
      <c r="C159" s="17">
        <v>1141415</v>
      </c>
      <c r="D159" s="18" t="s">
        <v>122</v>
      </c>
      <c r="E159" s="6"/>
      <c r="F159" s="18">
        <v>520044314</v>
      </c>
      <c r="G159" s="6" t="s">
        <v>221</v>
      </c>
      <c r="H159" s="6" t="s">
        <v>254</v>
      </c>
      <c r="I159" s="6" t="s">
        <v>173</v>
      </c>
      <c r="J159" s="6"/>
      <c r="K159" s="27">
        <v>2.17</v>
      </c>
      <c r="L159" s="6" t="s">
        <v>93</v>
      </c>
      <c r="M159" s="8">
        <v>2.1600000000000001E-2</v>
      </c>
      <c r="N159" s="8">
        <v>1.6E-2</v>
      </c>
      <c r="O159" s="7">
        <v>2832131</v>
      </c>
      <c r="P159" s="7">
        <v>101.8</v>
      </c>
      <c r="Q159" s="7">
        <v>0</v>
      </c>
      <c r="R159" s="7">
        <v>2883.11</v>
      </c>
      <c r="S159" s="8">
        <v>2.8E-3</v>
      </c>
      <c r="T159" s="8">
        <v>1.17E-2</v>
      </c>
      <c r="U159" s="8">
        <v>1.9E-3</v>
      </c>
    </row>
    <row r="160" spans="2:21">
      <c r="B160" s="6" t="s">
        <v>350</v>
      </c>
      <c r="C160" s="17">
        <v>1156397</v>
      </c>
      <c r="D160" s="18" t="s">
        <v>122</v>
      </c>
      <c r="E160" s="6"/>
      <c r="F160" s="18">
        <v>520044314</v>
      </c>
      <c r="G160" s="6" t="s">
        <v>221</v>
      </c>
      <c r="H160" s="6" t="s">
        <v>254</v>
      </c>
      <c r="I160" s="6" t="s">
        <v>173</v>
      </c>
      <c r="J160" s="6"/>
      <c r="K160" s="27">
        <v>5.01</v>
      </c>
      <c r="L160" s="6" t="s">
        <v>93</v>
      </c>
      <c r="M160" s="8">
        <v>0.04</v>
      </c>
      <c r="N160" s="8">
        <v>2.8299999999999999E-2</v>
      </c>
      <c r="O160" s="7">
        <v>2941000</v>
      </c>
      <c r="P160" s="7">
        <v>109</v>
      </c>
      <c r="Q160" s="7">
        <v>0</v>
      </c>
      <c r="R160" s="7">
        <v>3205.69</v>
      </c>
      <c r="S160" s="8">
        <v>8.0999999999999996E-3</v>
      </c>
      <c r="T160" s="8">
        <v>1.3100000000000001E-2</v>
      </c>
      <c r="U160" s="8">
        <v>2.0999999999999999E-3</v>
      </c>
    </row>
    <row r="161" spans="2:21">
      <c r="B161" s="6" t="s">
        <v>351</v>
      </c>
      <c r="C161" s="17">
        <v>1137512</v>
      </c>
      <c r="D161" s="18" t="s">
        <v>122</v>
      </c>
      <c r="E161" s="6"/>
      <c r="F161" s="18">
        <v>515328250</v>
      </c>
      <c r="G161" s="6" t="s">
        <v>228</v>
      </c>
      <c r="H161" s="6" t="s">
        <v>259</v>
      </c>
      <c r="I161" s="6" t="s">
        <v>194</v>
      </c>
      <c r="J161" s="6"/>
      <c r="K161" s="27">
        <v>2.42</v>
      </c>
      <c r="L161" s="6" t="s">
        <v>93</v>
      </c>
      <c r="M161" s="8">
        <v>3.5000000000000003E-2</v>
      </c>
      <c r="N161" s="8">
        <v>0.1681</v>
      </c>
      <c r="O161" s="7">
        <v>1655862.91</v>
      </c>
      <c r="P161" s="7">
        <v>73.709999999999994</v>
      </c>
      <c r="Q161" s="7">
        <v>0</v>
      </c>
      <c r="R161" s="7">
        <v>1220.54</v>
      </c>
      <c r="S161" s="8">
        <v>5.4000000000000003E-3</v>
      </c>
      <c r="T161" s="8">
        <v>5.0000000000000001E-3</v>
      </c>
      <c r="U161" s="8">
        <v>8.0000000000000004E-4</v>
      </c>
    </row>
    <row r="162" spans="2:21">
      <c r="B162" s="6" t="s">
        <v>352</v>
      </c>
      <c r="C162" s="17">
        <v>1150812</v>
      </c>
      <c r="D162" s="18" t="s">
        <v>122</v>
      </c>
      <c r="E162" s="6"/>
      <c r="F162" s="18">
        <v>512607888</v>
      </c>
      <c r="G162" s="6" t="s">
        <v>353</v>
      </c>
      <c r="H162" s="6" t="s">
        <v>259</v>
      </c>
      <c r="I162" s="6" t="s">
        <v>194</v>
      </c>
      <c r="J162" s="6"/>
      <c r="K162" s="27">
        <v>2.97</v>
      </c>
      <c r="L162" s="6" t="s">
        <v>93</v>
      </c>
      <c r="M162" s="8">
        <v>3.2500000000000001E-2</v>
      </c>
      <c r="N162" s="8">
        <v>0.1993</v>
      </c>
      <c r="O162" s="7">
        <v>586468</v>
      </c>
      <c r="P162" s="7">
        <v>62.26</v>
      </c>
      <c r="Q162" s="7">
        <v>0</v>
      </c>
      <c r="R162" s="7">
        <v>365.13</v>
      </c>
      <c r="S162" s="8">
        <v>8.0000000000000004E-4</v>
      </c>
      <c r="T162" s="8">
        <v>1.5E-3</v>
      </c>
      <c r="U162" s="8">
        <v>2.0000000000000001E-4</v>
      </c>
    </row>
    <row r="163" spans="2:21">
      <c r="B163" s="6" t="s">
        <v>354</v>
      </c>
      <c r="C163" s="17">
        <v>1139591</v>
      </c>
      <c r="D163" s="18" t="s">
        <v>122</v>
      </c>
      <c r="E163" s="6"/>
      <c r="F163" s="18">
        <v>514065283</v>
      </c>
      <c r="G163" s="6" t="s">
        <v>210</v>
      </c>
      <c r="H163" s="6" t="s">
        <v>259</v>
      </c>
      <c r="I163" s="6" t="s">
        <v>194</v>
      </c>
      <c r="J163" s="6"/>
      <c r="K163" s="27">
        <v>2.0499999999999998</v>
      </c>
      <c r="L163" s="6" t="s">
        <v>93</v>
      </c>
      <c r="M163" s="8">
        <v>2.4E-2</v>
      </c>
      <c r="N163" s="8">
        <v>5.8000000000000003E-2</v>
      </c>
      <c r="O163" s="7">
        <v>1017543.41</v>
      </c>
      <c r="P163" s="7">
        <v>93.65</v>
      </c>
      <c r="Q163" s="7">
        <v>0</v>
      </c>
      <c r="R163" s="7">
        <v>952.93</v>
      </c>
      <c r="S163" s="8">
        <v>3.3999999999999998E-3</v>
      </c>
      <c r="T163" s="8">
        <v>3.8999999999999998E-3</v>
      </c>
      <c r="U163" s="8">
        <v>5.9999999999999995E-4</v>
      </c>
    </row>
    <row r="164" spans="2:21">
      <c r="B164" s="6" t="s">
        <v>355</v>
      </c>
      <c r="C164" s="17">
        <v>1410273</v>
      </c>
      <c r="D164" s="18" t="s">
        <v>122</v>
      </c>
      <c r="E164" s="6"/>
      <c r="F164" s="18">
        <v>520034372</v>
      </c>
      <c r="G164" s="6" t="s">
        <v>252</v>
      </c>
      <c r="H164" s="6" t="s">
        <v>259</v>
      </c>
      <c r="I164" s="6" t="s">
        <v>194</v>
      </c>
      <c r="J164" s="6"/>
      <c r="K164" s="28"/>
      <c r="L164" s="6" t="s">
        <v>93</v>
      </c>
      <c r="M164" s="8">
        <v>5.7500000000000002E-2</v>
      </c>
      <c r="O164" s="7">
        <v>-7.0000000000000007E-2</v>
      </c>
      <c r="P164" s="7">
        <v>101.36</v>
      </c>
      <c r="Q164" s="7">
        <v>0</v>
      </c>
      <c r="R164" s="7">
        <v>0</v>
      </c>
      <c r="S164" s="8">
        <v>0</v>
      </c>
      <c r="T164" s="8">
        <v>0</v>
      </c>
      <c r="U164" s="8">
        <v>0</v>
      </c>
    </row>
    <row r="165" spans="2:21">
      <c r="B165" s="6" t="s">
        <v>356</v>
      </c>
      <c r="C165" s="17">
        <v>1136134</v>
      </c>
      <c r="D165" s="18" t="s">
        <v>122</v>
      </c>
      <c r="E165" s="6"/>
      <c r="F165" s="18">
        <v>514892801</v>
      </c>
      <c r="G165" s="6" t="s">
        <v>357</v>
      </c>
      <c r="H165" s="6" t="s">
        <v>254</v>
      </c>
      <c r="I165" s="6" t="s">
        <v>173</v>
      </c>
      <c r="J165" s="6"/>
      <c r="K165" s="27">
        <v>2.89</v>
      </c>
      <c r="L165" s="6" t="s">
        <v>93</v>
      </c>
      <c r="M165" s="8">
        <v>3.3500000000000002E-2</v>
      </c>
      <c r="N165" s="8">
        <v>1.47E-2</v>
      </c>
      <c r="O165" s="7">
        <v>467161.99</v>
      </c>
      <c r="P165" s="7">
        <v>105.47</v>
      </c>
      <c r="Q165" s="7">
        <v>7.82</v>
      </c>
      <c r="R165" s="7">
        <v>500.54</v>
      </c>
      <c r="S165" s="8">
        <v>1.1000000000000001E-3</v>
      </c>
      <c r="T165" s="8">
        <v>2E-3</v>
      </c>
      <c r="U165" s="8">
        <v>2.9999999999999997E-4</v>
      </c>
    </row>
    <row r="166" spans="2:21">
      <c r="B166" s="6" t="s">
        <v>358</v>
      </c>
      <c r="C166" s="17">
        <v>1143304</v>
      </c>
      <c r="D166" s="18" t="s">
        <v>122</v>
      </c>
      <c r="E166" s="6"/>
      <c r="F166" s="18">
        <v>1841580</v>
      </c>
      <c r="G166" s="6" t="s">
        <v>228</v>
      </c>
      <c r="H166" s="6" t="s">
        <v>261</v>
      </c>
      <c r="I166" s="6" t="s">
        <v>194</v>
      </c>
      <c r="J166" s="6"/>
      <c r="K166" s="27">
        <v>3.92</v>
      </c>
      <c r="L166" s="6" t="s">
        <v>93</v>
      </c>
      <c r="M166" s="8">
        <v>0.03</v>
      </c>
      <c r="N166" s="8">
        <v>4.2299999999999997E-2</v>
      </c>
      <c r="O166" s="7">
        <v>1025473</v>
      </c>
      <c r="P166" s="7">
        <v>96</v>
      </c>
      <c r="Q166" s="7">
        <v>0</v>
      </c>
      <c r="R166" s="7">
        <v>984.45</v>
      </c>
      <c r="S166" s="8">
        <v>1.2999999999999999E-3</v>
      </c>
      <c r="T166" s="8">
        <v>4.0000000000000001E-3</v>
      </c>
      <c r="U166" s="8">
        <v>5.9999999999999995E-4</v>
      </c>
    </row>
    <row r="167" spans="2:21">
      <c r="B167" s="6" t="s">
        <v>359</v>
      </c>
      <c r="C167" s="17">
        <v>1161751</v>
      </c>
      <c r="D167" s="18" t="s">
        <v>122</v>
      </c>
      <c r="E167" s="6"/>
      <c r="F167" s="18">
        <v>513901371</v>
      </c>
      <c r="G167" s="6" t="s">
        <v>360</v>
      </c>
      <c r="H167" s="6" t="s">
        <v>265</v>
      </c>
      <c r="I167" s="6" t="s">
        <v>173</v>
      </c>
      <c r="J167" s="6"/>
      <c r="K167" s="27">
        <v>5.61</v>
      </c>
      <c r="L167" s="6" t="s">
        <v>93</v>
      </c>
      <c r="M167" s="8">
        <v>2.0500000000000001E-2</v>
      </c>
      <c r="N167" s="8">
        <v>3.04E-2</v>
      </c>
      <c r="O167" s="7">
        <v>4852997</v>
      </c>
      <c r="P167" s="7">
        <v>95.08</v>
      </c>
      <c r="Q167" s="7">
        <v>0</v>
      </c>
      <c r="R167" s="7">
        <v>4614.2299999999996</v>
      </c>
      <c r="S167" s="8">
        <v>1.14E-2</v>
      </c>
      <c r="T167" s="8">
        <v>1.8800000000000001E-2</v>
      </c>
      <c r="U167" s="8">
        <v>3.0000000000000001E-3</v>
      </c>
    </row>
    <row r="168" spans="2:21">
      <c r="B168" s="6" t="s">
        <v>361</v>
      </c>
      <c r="C168" s="17">
        <v>1135698</v>
      </c>
      <c r="D168" s="18" t="s">
        <v>122</v>
      </c>
      <c r="E168" s="6"/>
      <c r="F168" s="18">
        <v>520034760</v>
      </c>
      <c r="G168" s="6" t="s">
        <v>264</v>
      </c>
      <c r="H168" s="6" t="s">
        <v>261</v>
      </c>
      <c r="I168" s="6" t="s">
        <v>194</v>
      </c>
      <c r="J168" s="6"/>
      <c r="K168" s="27">
        <v>1.47</v>
      </c>
      <c r="L168" s="6" t="s">
        <v>93</v>
      </c>
      <c r="M168" s="8">
        <v>3.9E-2</v>
      </c>
      <c r="N168" s="8">
        <v>1.9800000000000002E-2</v>
      </c>
      <c r="O168" s="7">
        <v>1576751.46</v>
      </c>
      <c r="P168" s="7">
        <v>102.83</v>
      </c>
      <c r="Q168" s="7">
        <v>0</v>
      </c>
      <c r="R168" s="7">
        <v>1621.37</v>
      </c>
      <c r="S168" s="8">
        <v>6.7000000000000002E-3</v>
      </c>
      <c r="T168" s="8">
        <v>6.6E-3</v>
      </c>
      <c r="U168" s="8">
        <v>1E-3</v>
      </c>
    </row>
    <row r="169" spans="2:21">
      <c r="B169" s="6" t="s">
        <v>362</v>
      </c>
      <c r="C169" s="17">
        <v>2510170</v>
      </c>
      <c r="D169" s="18" t="s">
        <v>122</v>
      </c>
      <c r="E169" s="6"/>
      <c r="F169" s="18">
        <v>520036617</v>
      </c>
      <c r="G169" s="6" t="s">
        <v>192</v>
      </c>
      <c r="H169" s="6" t="s">
        <v>265</v>
      </c>
      <c r="I169" s="6" t="s">
        <v>173</v>
      </c>
      <c r="J169" s="6"/>
      <c r="K169" s="27">
        <v>4.8899999999999997</v>
      </c>
      <c r="L169" s="6" t="s">
        <v>93</v>
      </c>
      <c r="M169" s="8">
        <v>4.9000000000000002E-2</v>
      </c>
      <c r="N169" s="8">
        <v>2.69E-2</v>
      </c>
      <c r="O169" s="7">
        <v>0.83</v>
      </c>
      <c r="P169" s="7">
        <v>111.06</v>
      </c>
      <c r="Q169" s="7">
        <v>0</v>
      </c>
      <c r="R169" s="7">
        <v>0</v>
      </c>
      <c r="S169" s="8">
        <v>0</v>
      </c>
      <c r="T169" s="8">
        <v>0</v>
      </c>
      <c r="U169" s="8">
        <v>0</v>
      </c>
    </row>
    <row r="170" spans="2:21">
      <c r="B170" s="6" t="s">
        <v>363</v>
      </c>
      <c r="C170" s="17">
        <v>1140102</v>
      </c>
      <c r="D170" s="18" t="s">
        <v>122</v>
      </c>
      <c r="E170" s="6"/>
      <c r="F170" s="18">
        <v>510381601</v>
      </c>
      <c r="G170" s="6" t="s">
        <v>264</v>
      </c>
      <c r="H170" s="6" t="s">
        <v>265</v>
      </c>
      <c r="I170" s="6" t="s">
        <v>173</v>
      </c>
      <c r="J170" s="6"/>
      <c r="K170" s="27">
        <v>4.07</v>
      </c>
      <c r="L170" s="6" t="s">
        <v>93</v>
      </c>
      <c r="M170" s="8">
        <v>4.2999999999999997E-2</v>
      </c>
      <c r="N170" s="8">
        <v>3.49E-2</v>
      </c>
      <c r="O170" s="7">
        <v>2789100</v>
      </c>
      <c r="P170" s="7">
        <v>104.3</v>
      </c>
      <c r="Q170" s="7">
        <v>0</v>
      </c>
      <c r="R170" s="7">
        <v>2909.03</v>
      </c>
      <c r="S170" s="8">
        <v>2.8E-3</v>
      </c>
      <c r="T170" s="8">
        <v>1.1900000000000001E-2</v>
      </c>
      <c r="U170" s="8">
        <v>1.9E-3</v>
      </c>
    </row>
    <row r="171" spans="2:21">
      <c r="B171" s="6" t="s">
        <v>364</v>
      </c>
      <c r="C171" s="17">
        <v>5760236</v>
      </c>
      <c r="D171" s="18" t="s">
        <v>122</v>
      </c>
      <c r="E171" s="6"/>
      <c r="F171" s="18">
        <v>520028010</v>
      </c>
      <c r="G171" s="6" t="s">
        <v>269</v>
      </c>
      <c r="H171" s="6" t="s">
        <v>265</v>
      </c>
      <c r="I171" s="6" t="s">
        <v>173</v>
      </c>
      <c r="J171" s="6"/>
      <c r="K171" s="27">
        <v>2.39</v>
      </c>
      <c r="L171" s="6" t="s">
        <v>93</v>
      </c>
      <c r="M171" s="8">
        <v>4.5499999999999999E-2</v>
      </c>
      <c r="N171" s="8">
        <v>3.6700000000000003E-2</v>
      </c>
      <c r="O171" s="7">
        <v>3475752.2</v>
      </c>
      <c r="P171" s="7">
        <v>103.7</v>
      </c>
      <c r="Q171" s="7">
        <v>0</v>
      </c>
      <c r="R171" s="7">
        <v>3604.36</v>
      </c>
      <c r="S171" s="8">
        <v>5.7000000000000002E-3</v>
      </c>
      <c r="T171" s="8">
        <v>1.47E-2</v>
      </c>
      <c r="U171" s="8">
        <v>2.3E-3</v>
      </c>
    </row>
    <row r="172" spans="2:21">
      <c r="B172" s="6" t="s">
        <v>365</v>
      </c>
      <c r="C172" s="17">
        <v>5760301</v>
      </c>
      <c r="D172" s="18" t="s">
        <v>122</v>
      </c>
      <c r="E172" s="6"/>
      <c r="F172" s="18">
        <v>520028010</v>
      </c>
      <c r="G172" s="6" t="s">
        <v>269</v>
      </c>
      <c r="H172" s="6" t="s">
        <v>265</v>
      </c>
      <c r="I172" s="6" t="s">
        <v>173</v>
      </c>
      <c r="J172" s="6"/>
      <c r="K172" s="27">
        <v>5.43</v>
      </c>
      <c r="L172" s="6" t="s">
        <v>93</v>
      </c>
      <c r="M172" s="8">
        <v>2.1999999999999999E-2</v>
      </c>
      <c r="N172" s="8">
        <v>4.9500000000000002E-2</v>
      </c>
      <c r="O172" s="7">
        <v>533000</v>
      </c>
      <c r="P172" s="7">
        <v>87</v>
      </c>
      <c r="Q172" s="7">
        <v>0</v>
      </c>
      <c r="R172" s="7">
        <v>463.71</v>
      </c>
      <c r="S172" s="8">
        <v>6.9999999999999999E-4</v>
      </c>
      <c r="T172" s="8">
        <v>1.9E-3</v>
      </c>
      <c r="U172" s="8">
        <v>2.9999999999999997E-4</v>
      </c>
    </row>
    <row r="173" spans="2:21">
      <c r="B173" s="6" t="s">
        <v>366</v>
      </c>
      <c r="C173" s="17">
        <v>5430137</v>
      </c>
      <c r="D173" s="18" t="s">
        <v>122</v>
      </c>
      <c r="E173" s="6"/>
      <c r="F173" s="18">
        <v>520040700</v>
      </c>
      <c r="G173" s="6" t="s">
        <v>252</v>
      </c>
      <c r="H173" s="6" t="s">
        <v>265</v>
      </c>
      <c r="I173" s="6" t="s">
        <v>173</v>
      </c>
      <c r="J173" s="6"/>
      <c r="K173" s="27">
        <v>1.88</v>
      </c>
      <c r="L173" s="6" t="s">
        <v>93</v>
      </c>
      <c r="M173" s="8">
        <v>6.25E-2</v>
      </c>
      <c r="N173" s="8">
        <v>0.33700000000000002</v>
      </c>
      <c r="O173" s="7">
        <v>314501.43</v>
      </c>
      <c r="P173" s="7">
        <v>62</v>
      </c>
      <c r="Q173" s="7">
        <v>9.83</v>
      </c>
      <c r="R173" s="7">
        <v>204.82</v>
      </c>
      <c r="S173" s="8">
        <v>2.2000000000000001E-3</v>
      </c>
      <c r="T173" s="8">
        <v>8.0000000000000004E-4</v>
      </c>
      <c r="U173" s="8">
        <v>1E-4</v>
      </c>
    </row>
    <row r="174" spans="2:21">
      <c r="B174" s="6" t="s">
        <v>367</v>
      </c>
      <c r="C174" s="17">
        <v>1159326</v>
      </c>
      <c r="D174" s="18" t="s">
        <v>122</v>
      </c>
      <c r="E174" s="6"/>
      <c r="F174" s="18">
        <v>512719485</v>
      </c>
      <c r="G174" s="6" t="s">
        <v>192</v>
      </c>
      <c r="H174" s="6" t="s">
        <v>261</v>
      </c>
      <c r="I174" s="6" t="s">
        <v>194</v>
      </c>
      <c r="J174" s="6"/>
      <c r="K174" s="27">
        <v>5.44</v>
      </c>
      <c r="L174" s="6" t="s">
        <v>93</v>
      </c>
      <c r="M174" s="8">
        <v>2.8000000000000001E-2</v>
      </c>
      <c r="N174" s="8">
        <v>3.0499999999999999E-2</v>
      </c>
      <c r="O174" s="7">
        <v>476000</v>
      </c>
      <c r="P174" s="7">
        <v>99.5</v>
      </c>
      <c r="Q174" s="7">
        <v>0</v>
      </c>
      <c r="R174" s="7">
        <v>473.62</v>
      </c>
      <c r="S174" s="8">
        <v>8.9999999999999998E-4</v>
      </c>
      <c r="T174" s="8">
        <v>1.9E-3</v>
      </c>
      <c r="U174" s="8">
        <v>2.9999999999999997E-4</v>
      </c>
    </row>
    <row r="175" spans="2:21">
      <c r="B175" s="6" t="s">
        <v>368</v>
      </c>
      <c r="C175" s="17">
        <v>6990212</v>
      </c>
      <c r="D175" s="18" t="s">
        <v>122</v>
      </c>
      <c r="E175" s="6"/>
      <c r="F175" s="18">
        <v>520025438</v>
      </c>
      <c r="G175" s="6" t="s">
        <v>192</v>
      </c>
      <c r="H175" s="6" t="s">
        <v>261</v>
      </c>
      <c r="I175" s="6" t="s">
        <v>194</v>
      </c>
      <c r="J175" s="6"/>
      <c r="K175" s="27">
        <v>5.91</v>
      </c>
      <c r="L175" s="6" t="s">
        <v>93</v>
      </c>
      <c r="M175" s="8">
        <v>3.95E-2</v>
      </c>
      <c r="N175" s="8">
        <v>4.4900000000000002E-2</v>
      </c>
      <c r="O175" s="7">
        <v>455783.01</v>
      </c>
      <c r="P175" s="7">
        <v>98.14</v>
      </c>
      <c r="Q175" s="7">
        <v>0</v>
      </c>
      <c r="R175" s="7">
        <v>447.31</v>
      </c>
      <c r="S175" s="8">
        <v>2.9999999999999997E-4</v>
      </c>
      <c r="T175" s="8">
        <v>1.8E-3</v>
      </c>
      <c r="U175" s="8">
        <v>2.9999999999999997E-4</v>
      </c>
    </row>
    <row r="176" spans="2:21">
      <c r="B176" s="6" t="s">
        <v>369</v>
      </c>
      <c r="C176" s="17">
        <v>6990196</v>
      </c>
      <c r="D176" s="18" t="s">
        <v>122</v>
      </c>
      <c r="E176" s="6"/>
      <c r="F176" s="18">
        <v>520025438</v>
      </c>
      <c r="G176" s="6" t="s">
        <v>192</v>
      </c>
      <c r="H176" s="6" t="s">
        <v>261</v>
      </c>
      <c r="I176" s="6" t="s">
        <v>194</v>
      </c>
      <c r="J176" s="6"/>
      <c r="K176" s="27">
        <v>2.97</v>
      </c>
      <c r="L176" s="6" t="s">
        <v>93</v>
      </c>
      <c r="M176" s="8">
        <v>7.0499999999999993E-2</v>
      </c>
      <c r="N176" s="8">
        <v>2.3900000000000001E-2</v>
      </c>
      <c r="O176" s="7">
        <v>906667.11</v>
      </c>
      <c r="P176" s="7">
        <v>116.13</v>
      </c>
      <c r="Q176" s="7">
        <v>0</v>
      </c>
      <c r="R176" s="7">
        <v>1052.9100000000001</v>
      </c>
      <c r="S176" s="8">
        <v>2.3E-3</v>
      </c>
      <c r="T176" s="8">
        <v>4.3E-3</v>
      </c>
      <c r="U176" s="8">
        <v>6.9999999999999999E-4</v>
      </c>
    </row>
    <row r="177" spans="2:21">
      <c r="B177" s="6" t="s">
        <v>370</v>
      </c>
      <c r="C177" s="17">
        <v>1159474</v>
      </c>
      <c r="D177" s="18" t="s">
        <v>122</v>
      </c>
      <c r="E177" s="6"/>
      <c r="F177" s="18">
        <v>1921080</v>
      </c>
      <c r="G177" s="6" t="s">
        <v>228</v>
      </c>
      <c r="H177" s="6" t="s">
        <v>265</v>
      </c>
      <c r="I177" s="6" t="s">
        <v>173</v>
      </c>
      <c r="J177" s="6"/>
      <c r="K177" s="27">
        <v>2.67</v>
      </c>
      <c r="L177" s="6" t="s">
        <v>93</v>
      </c>
      <c r="M177" s="8">
        <v>4.65E-2</v>
      </c>
      <c r="N177" s="8">
        <v>5.8200000000000002E-2</v>
      </c>
      <c r="O177" s="7">
        <v>248000</v>
      </c>
      <c r="P177" s="7">
        <v>97.95</v>
      </c>
      <c r="Q177" s="7">
        <v>0</v>
      </c>
      <c r="R177" s="7">
        <v>242.92</v>
      </c>
      <c r="S177" s="8">
        <v>8.9999999999999998E-4</v>
      </c>
      <c r="T177" s="8">
        <v>1E-3</v>
      </c>
      <c r="U177" s="8">
        <v>2.0000000000000001E-4</v>
      </c>
    </row>
    <row r="178" spans="2:21">
      <c r="B178" s="6" t="s">
        <v>371</v>
      </c>
      <c r="C178" s="17">
        <v>1145432</v>
      </c>
      <c r="D178" s="18" t="s">
        <v>122</v>
      </c>
      <c r="E178" s="6"/>
      <c r="F178" s="18">
        <v>1863501</v>
      </c>
      <c r="G178" s="6" t="s">
        <v>228</v>
      </c>
      <c r="H178" s="6" t="s">
        <v>265</v>
      </c>
      <c r="I178" s="6" t="s">
        <v>173</v>
      </c>
      <c r="J178" s="6"/>
      <c r="K178" s="27">
        <v>1.81</v>
      </c>
      <c r="L178" s="6" t="s">
        <v>93</v>
      </c>
      <c r="M178" s="8">
        <v>5.0183999999999999E-2</v>
      </c>
      <c r="N178" s="8">
        <v>0.11210000000000001</v>
      </c>
      <c r="O178" s="7">
        <v>605700</v>
      </c>
      <c r="P178" s="7">
        <v>90.5</v>
      </c>
      <c r="Q178" s="7">
        <v>0</v>
      </c>
      <c r="R178" s="7">
        <v>548.16</v>
      </c>
      <c r="S178" s="8">
        <v>1.8E-3</v>
      </c>
      <c r="T178" s="8">
        <v>2.2000000000000001E-3</v>
      </c>
      <c r="U178" s="8">
        <v>4.0000000000000002E-4</v>
      </c>
    </row>
    <row r="179" spans="2:21">
      <c r="B179" s="6" t="s">
        <v>372</v>
      </c>
      <c r="C179" s="17">
        <v>1143080</v>
      </c>
      <c r="D179" s="18" t="s">
        <v>122</v>
      </c>
      <c r="E179" s="6"/>
      <c r="F179" s="18">
        <v>511930125</v>
      </c>
      <c r="G179" s="6" t="s">
        <v>221</v>
      </c>
      <c r="H179" s="6" t="s">
        <v>265</v>
      </c>
      <c r="I179" s="6" t="s">
        <v>173</v>
      </c>
      <c r="J179" s="6"/>
      <c r="K179" s="27">
        <v>5.0599999999999996</v>
      </c>
      <c r="L179" s="6" t="s">
        <v>93</v>
      </c>
      <c r="M179" s="8">
        <v>2.5000000000000001E-2</v>
      </c>
      <c r="N179" s="8">
        <v>4.1300000000000003E-2</v>
      </c>
      <c r="O179" s="7">
        <v>370224</v>
      </c>
      <c r="P179" s="7">
        <v>92.81</v>
      </c>
      <c r="Q179" s="7">
        <v>0</v>
      </c>
      <c r="R179" s="7">
        <v>343.6</v>
      </c>
      <c r="S179" s="8">
        <v>5.9999999999999995E-4</v>
      </c>
      <c r="T179" s="8">
        <v>1.4E-3</v>
      </c>
      <c r="U179" s="8">
        <v>2.0000000000000001E-4</v>
      </c>
    </row>
    <row r="180" spans="2:21">
      <c r="B180" s="6" t="s">
        <v>373</v>
      </c>
      <c r="C180" s="17">
        <v>1132836</v>
      </c>
      <c r="D180" s="18" t="s">
        <v>122</v>
      </c>
      <c r="E180" s="6"/>
      <c r="F180" s="18">
        <v>511930125</v>
      </c>
      <c r="G180" s="6" t="s">
        <v>221</v>
      </c>
      <c r="H180" s="6" t="s">
        <v>265</v>
      </c>
      <c r="I180" s="6" t="s">
        <v>173</v>
      </c>
      <c r="J180" s="6"/>
      <c r="K180" s="27">
        <v>2.69</v>
      </c>
      <c r="L180" s="6" t="s">
        <v>93</v>
      </c>
      <c r="M180" s="8">
        <v>4.1399999999999999E-2</v>
      </c>
      <c r="N180" s="8">
        <v>3.5299999999999998E-2</v>
      </c>
      <c r="O180" s="7">
        <v>389505.41</v>
      </c>
      <c r="P180" s="7">
        <v>102.69</v>
      </c>
      <c r="Q180" s="7">
        <v>0</v>
      </c>
      <c r="R180" s="7">
        <v>399.98</v>
      </c>
      <c r="S180" s="8">
        <v>5.9999999999999995E-4</v>
      </c>
      <c r="T180" s="8">
        <v>1.6000000000000001E-3</v>
      </c>
      <c r="U180" s="8">
        <v>2.9999999999999997E-4</v>
      </c>
    </row>
    <row r="181" spans="2:21">
      <c r="B181" s="6" t="s">
        <v>374</v>
      </c>
      <c r="C181" s="17">
        <v>1129741</v>
      </c>
      <c r="D181" s="18" t="s">
        <v>122</v>
      </c>
      <c r="E181" s="6"/>
      <c r="F181" s="18">
        <v>520036104</v>
      </c>
      <c r="G181" s="6" t="s">
        <v>264</v>
      </c>
      <c r="H181" s="6" t="s">
        <v>265</v>
      </c>
      <c r="I181" s="6" t="s">
        <v>173</v>
      </c>
      <c r="J181" s="6"/>
      <c r="K181" s="27">
        <v>3.14</v>
      </c>
      <c r="L181" s="6" t="s">
        <v>93</v>
      </c>
      <c r="M181" s="8">
        <v>6.2300000000000001E-2</v>
      </c>
      <c r="N181" s="8">
        <v>2.63E-2</v>
      </c>
      <c r="O181" s="7">
        <v>1094307.9099999999</v>
      </c>
      <c r="P181" s="7">
        <v>111.6</v>
      </c>
      <c r="Q181" s="7">
        <v>166.84</v>
      </c>
      <c r="R181" s="7">
        <v>1388.09</v>
      </c>
      <c r="S181" s="8">
        <v>2.3999999999999998E-3</v>
      </c>
      <c r="T181" s="8">
        <v>5.7000000000000002E-3</v>
      </c>
      <c r="U181" s="8">
        <v>8.9999999999999998E-4</v>
      </c>
    </row>
    <row r="182" spans="2:21">
      <c r="B182" s="6" t="s">
        <v>375</v>
      </c>
      <c r="C182" s="17">
        <v>1143924</v>
      </c>
      <c r="D182" s="18" t="s">
        <v>122</v>
      </c>
      <c r="E182" s="6"/>
      <c r="F182" s="18">
        <v>1963039</v>
      </c>
      <c r="G182" s="6" t="s">
        <v>228</v>
      </c>
      <c r="H182" s="6" t="s">
        <v>278</v>
      </c>
      <c r="I182" s="6" t="s">
        <v>173</v>
      </c>
      <c r="J182" s="6"/>
      <c r="K182" s="27">
        <v>3.17</v>
      </c>
      <c r="L182" s="6" t="s">
        <v>93</v>
      </c>
      <c r="M182" s="8">
        <v>6.5000000000000002E-2</v>
      </c>
      <c r="N182" s="8">
        <v>0.16089999999999999</v>
      </c>
      <c r="O182" s="7">
        <v>106635.73</v>
      </c>
      <c r="P182" s="7">
        <v>77</v>
      </c>
      <c r="Q182" s="7">
        <v>0</v>
      </c>
      <c r="R182" s="7">
        <v>82.11</v>
      </c>
      <c r="S182" s="8">
        <v>4.0000000000000002E-4</v>
      </c>
      <c r="T182" s="8">
        <v>2.9999999999999997E-4</v>
      </c>
      <c r="U182" s="8">
        <v>1E-4</v>
      </c>
    </row>
    <row r="183" spans="2:21">
      <c r="B183" s="6" t="s">
        <v>376</v>
      </c>
      <c r="C183" s="17">
        <v>5780093</v>
      </c>
      <c r="D183" s="18" t="s">
        <v>122</v>
      </c>
      <c r="E183" s="6"/>
      <c r="F183" s="18">
        <v>520033473</v>
      </c>
      <c r="G183" s="6" t="s">
        <v>377</v>
      </c>
      <c r="H183" s="6" t="s">
        <v>278</v>
      </c>
      <c r="I183" s="6" t="s">
        <v>173</v>
      </c>
      <c r="J183" s="6"/>
      <c r="K183" s="27">
        <v>0.25</v>
      </c>
      <c r="L183" s="6" t="s">
        <v>93</v>
      </c>
      <c r="M183" s="8">
        <v>5.7000000000000002E-2</v>
      </c>
      <c r="N183" s="8">
        <v>7.5700000000000003E-2</v>
      </c>
      <c r="O183" s="7">
        <v>139404.93</v>
      </c>
      <c r="P183" s="7">
        <v>101</v>
      </c>
      <c r="Q183" s="7">
        <v>0</v>
      </c>
      <c r="R183" s="7">
        <v>140.80000000000001</v>
      </c>
      <c r="S183" s="8">
        <v>7.1000000000000004E-3</v>
      </c>
      <c r="T183" s="8">
        <v>5.9999999999999995E-4</v>
      </c>
      <c r="U183" s="8">
        <v>1E-4</v>
      </c>
    </row>
    <row r="184" spans="2:21">
      <c r="B184" s="6" t="s">
        <v>378</v>
      </c>
      <c r="C184" s="17">
        <v>2590511</v>
      </c>
      <c r="D184" s="18" t="s">
        <v>122</v>
      </c>
      <c r="E184" s="6"/>
      <c r="F184" s="18">
        <v>520036658</v>
      </c>
      <c r="G184" s="6" t="s">
        <v>205</v>
      </c>
      <c r="H184" s="6" t="s">
        <v>278</v>
      </c>
      <c r="I184" s="6" t="s">
        <v>173</v>
      </c>
      <c r="J184" s="6"/>
      <c r="K184" s="27">
        <v>5.3</v>
      </c>
      <c r="L184" s="6" t="s">
        <v>93</v>
      </c>
      <c r="M184" s="8">
        <v>2.7E-2</v>
      </c>
      <c r="N184" s="8">
        <v>5.6300000000000003E-2</v>
      </c>
      <c r="O184" s="7">
        <v>1450000</v>
      </c>
      <c r="P184" s="7">
        <v>86</v>
      </c>
      <c r="Q184" s="7">
        <v>0</v>
      </c>
      <c r="R184" s="7">
        <v>1247</v>
      </c>
      <c r="S184" s="8">
        <v>2.0999999999999999E-3</v>
      </c>
      <c r="T184" s="8">
        <v>5.1000000000000004E-3</v>
      </c>
      <c r="U184" s="8">
        <v>8.0000000000000004E-4</v>
      </c>
    </row>
    <row r="185" spans="2:21">
      <c r="B185" s="6" t="s">
        <v>379</v>
      </c>
      <c r="C185" s="17">
        <v>2590362</v>
      </c>
      <c r="D185" s="18" t="s">
        <v>122</v>
      </c>
      <c r="E185" s="6"/>
      <c r="F185" s="18">
        <v>520036658</v>
      </c>
      <c r="G185" s="6" t="s">
        <v>205</v>
      </c>
      <c r="H185" s="6" t="s">
        <v>278</v>
      </c>
      <c r="I185" s="6" t="s">
        <v>173</v>
      </c>
      <c r="J185" s="6"/>
      <c r="K185" s="27">
        <v>1.2</v>
      </c>
      <c r="L185" s="6" t="s">
        <v>93</v>
      </c>
      <c r="M185" s="8">
        <v>0.06</v>
      </c>
      <c r="N185" s="8">
        <v>6.1600000000000002E-2</v>
      </c>
      <c r="O185" s="7">
        <v>472376.22</v>
      </c>
      <c r="P185" s="7">
        <v>101.4</v>
      </c>
      <c r="Q185" s="7">
        <v>0</v>
      </c>
      <c r="R185" s="7">
        <v>478.99</v>
      </c>
      <c r="S185" s="8">
        <v>1.6999999999999999E-3</v>
      </c>
      <c r="T185" s="8">
        <v>2E-3</v>
      </c>
      <c r="U185" s="8">
        <v>2.9999999999999997E-4</v>
      </c>
    </row>
    <row r="186" spans="2:21">
      <c r="B186" s="6" t="s">
        <v>380</v>
      </c>
      <c r="C186" s="17">
        <v>2590388</v>
      </c>
      <c r="D186" s="18" t="s">
        <v>122</v>
      </c>
      <c r="E186" s="6"/>
      <c r="F186" s="18">
        <v>520036658</v>
      </c>
      <c r="G186" s="6" t="s">
        <v>205</v>
      </c>
      <c r="H186" s="6" t="s">
        <v>278</v>
      </c>
      <c r="I186" s="6" t="s">
        <v>173</v>
      </c>
      <c r="J186" s="6"/>
      <c r="K186" s="27">
        <v>2.5099999999999998</v>
      </c>
      <c r="L186" s="6" t="s">
        <v>93</v>
      </c>
      <c r="M186" s="8">
        <v>5.8999999999999997E-2</v>
      </c>
      <c r="N186" s="8">
        <v>4.2299999999999997E-2</v>
      </c>
      <c r="O186" s="7">
        <v>1244393.1000000001</v>
      </c>
      <c r="P186" s="7">
        <v>105.79</v>
      </c>
      <c r="Q186" s="7">
        <v>0</v>
      </c>
      <c r="R186" s="7">
        <v>1316.44</v>
      </c>
      <c r="S186" s="8">
        <v>1.5E-3</v>
      </c>
      <c r="T186" s="8">
        <v>5.4000000000000003E-3</v>
      </c>
      <c r="U186" s="8">
        <v>8.0000000000000004E-4</v>
      </c>
    </row>
    <row r="187" spans="2:21">
      <c r="B187" s="6" t="s">
        <v>381</v>
      </c>
      <c r="C187" s="17">
        <v>1140656</v>
      </c>
      <c r="D187" s="18" t="s">
        <v>122</v>
      </c>
      <c r="E187" s="6"/>
      <c r="F187" s="18">
        <v>520043878</v>
      </c>
      <c r="G187" s="6" t="s">
        <v>205</v>
      </c>
      <c r="H187" s="6" t="s">
        <v>275</v>
      </c>
      <c r="I187" s="6" t="s">
        <v>194</v>
      </c>
      <c r="J187" s="6"/>
      <c r="K187" s="27">
        <v>2.54</v>
      </c>
      <c r="L187" s="6" t="s">
        <v>93</v>
      </c>
      <c r="M187" s="8">
        <v>2.9499999999999998E-2</v>
      </c>
      <c r="N187" s="8">
        <v>2.35E-2</v>
      </c>
      <c r="O187" s="7">
        <v>1511864.19</v>
      </c>
      <c r="P187" s="7">
        <v>102.53</v>
      </c>
      <c r="Q187" s="7">
        <v>0</v>
      </c>
      <c r="R187" s="7">
        <v>1550.11</v>
      </c>
      <c r="S187" s="8">
        <v>5.4999999999999997E-3</v>
      </c>
      <c r="T187" s="8">
        <v>6.3E-3</v>
      </c>
      <c r="U187" s="8">
        <v>1E-3</v>
      </c>
    </row>
    <row r="188" spans="2:21">
      <c r="B188" s="6" t="s">
        <v>382</v>
      </c>
      <c r="C188" s="17">
        <v>1138775</v>
      </c>
      <c r="D188" s="18" t="s">
        <v>122</v>
      </c>
      <c r="E188" s="6"/>
      <c r="F188" s="18">
        <v>1328683</v>
      </c>
      <c r="G188" s="6" t="s">
        <v>228</v>
      </c>
      <c r="H188" s="6" t="s">
        <v>383</v>
      </c>
      <c r="I188" s="6" t="s">
        <v>194</v>
      </c>
      <c r="J188" s="6"/>
      <c r="K188" s="27">
        <v>2.42</v>
      </c>
      <c r="L188" s="6" t="s">
        <v>93</v>
      </c>
      <c r="M188" s="8">
        <v>5.1999999999999998E-2</v>
      </c>
      <c r="N188" s="8">
        <v>2.5399999999999999E-2</v>
      </c>
      <c r="O188" s="7">
        <v>-0.47</v>
      </c>
      <c r="P188" s="7">
        <v>107.68</v>
      </c>
      <c r="Q188" s="7">
        <v>0</v>
      </c>
      <c r="R188" s="7">
        <v>0</v>
      </c>
      <c r="S188" s="8">
        <v>0</v>
      </c>
      <c r="T188" s="8">
        <v>0</v>
      </c>
      <c r="U188" s="8">
        <v>0</v>
      </c>
    </row>
    <row r="189" spans="2:21">
      <c r="B189" s="6" t="s">
        <v>384</v>
      </c>
      <c r="C189" s="17">
        <v>6390348</v>
      </c>
      <c r="D189" s="18" t="s">
        <v>122</v>
      </c>
      <c r="E189" s="6"/>
      <c r="F189" s="18">
        <v>520023896</v>
      </c>
      <c r="G189" s="6" t="s">
        <v>269</v>
      </c>
      <c r="H189" s="6" t="s">
        <v>283</v>
      </c>
      <c r="I189" s="6" t="s">
        <v>173</v>
      </c>
      <c r="J189" s="6"/>
      <c r="K189" s="27">
        <v>3.6</v>
      </c>
      <c r="L189" s="6" t="s">
        <v>93</v>
      </c>
      <c r="M189" s="8">
        <v>4.8000000000000001E-2</v>
      </c>
      <c r="N189" s="8">
        <v>0.1118</v>
      </c>
      <c r="O189" s="7">
        <v>579763</v>
      </c>
      <c r="P189" s="7">
        <v>81.5</v>
      </c>
      <c r="Q189" s="7">
        <v>0</v>
      </c>
      <c r="R189" s="7">
        <v>472.51</v>
      </c>
      <c r="S189" s="8">
        <v>2.9999999999999997E-4</v>
      </c>
      <c r="T189" s="8">
        <v>1.9E-3</v>
      </c>
      <c r="U189" s="8">
        <v>2.9999999999999997E-4</v>
      </c>
    </row>
    <row r="190" spans="2:21">
      <c r="B190" s="6" t="s">
        <v>385</v>
      </c>
      <c r="C190" s="17">
        <v>1156025</v>
      </c>
      <c r="D190" s="18" t="s">
        <v>122</v>
      </c>
      <c r="E190" s="6"/>
      <c r="F190" s="18">
        <v>520042177</v>
      </c>
      <c r="G190" s="6" t="s">
        <v>239</v>
      </c>
      <c r="H190" s="6" t="s">
        <v>386</v>
      </c>
      <c r="I190" s="6" t="s">
        <v>194</v>
      </c>
      <c r="J190" s="6"/>
      <c r="K190" s="27">
        <v>4.16</v>
      </c>
      <c r="L190" s="6" t="s">
        <v>93</v>
      </c>
      <c r="M190" s="8">
        <v>5.45E-2</v>
      </c>
      <c r="N190" s="8">
        <v>8.0799999999999997E-2</v>
      </c>
      <c r="O190" s="7">
        <v>527103</v>
      </c>
      <c r="P190" s="7">
        <v>91.68</v>
      </c>
      <c r="Q190" s="7">
        <v>0</v>
      </c>
      <c r="R190" s="7">
        <v>483.25</v>
      </c>
      <c r="S190" s="8">
        <v>3.0999999999999999E-3</v>
      </c>
      <c r="T190" s="8">
        <v>2E-3</v>
      </c>
      <c r="U190" s="8">
        <v>2.9999999999999997E-4</v>
      </c>
    </row>
    <row r="191" spans="2:21">
      <c r="B191" s="6" t="s">
        <v>387</v>
      </c>
      <c r="C191" s="17">
        <v>1151026</v>
      </c>
      <c r="D191" s="18" t="s">
        <v>122</v>
      </c>
      <c r="E191" s="6"/>
      <c r="F191" s="18">
        <v>520042177</v>
      </c>
      <c r="G191" s="6" t="s">
        <v>239</v>
      </c>
      <c r="H191" s="6" t="s">
        <v>386</v>
      </c>
      <c r="I191" s="6" t="s">
        <v>194</v>
      </c>
      <c r="J191" s="6"/>
      <c r="K191" s="27">
        <v>3.01</v>
      </c>
      <c r="L191" s="6" t="s">
        <v>93</v>
      </c>
      <c r="M191" s="8">
        <v>4.7500000000000001E-2</v>
      </c>
      <c r="N191" s="8">
        <v>0.1019</v>
      </c>
      <c r="O191" s="7">
        <v>221457</v>
      </c>
      <c r="P191" s="7">
        <v>86</v>
      </c>
      <c r="Q191" s="7">
        <v>2.63</v>
      </c>
      <c r="R191" s="7">
        <v>193.08</v>
      </c>
      <c r="S191" s="8">
        <v>2.2000000000000001E-3</v>
      </c>
      <c r="T191" s="8">
        <v>8.0000000000000004E-4</v>
      </c>
      <c r="U191" s="8">
        <v>1E-4</v>
      </c>
    </row>
    <row r="192" spans="2:21">
      <c r="B192" s="6" t="s">
        <v>388</v>
      </c>
      <c r="C192" s="17">
        <v>1139203</v>
      </c>
      <c r="D192" s="18" t="s">
        <v>122</v>
      </c>
      <c r="E192" s="6"/>
      <c r="F192" s="18">
        <v>512832742</v>
      </c>
      <c r="G192" s="6" t="s">
        <v>221</v>
      </c>
      <c r="H192" s="6" t="s">
        <v>389</v>
      </c>
      <c r="I192" s="6" t="s">
        <v>194</v>
      </c>
      <c r="J192" s="6"/>
      <c r="K192" s="27">
        <v>4.2</v>
      </c>
      <c r="L192" s="6" t="s">
        <v>93</v>
      </c>
      <c r="M192" s="8">
        <v>3.85E-2</v>
      </c>
      <c r="N192" s="8">
        <v>9.7000000000000003E-2</v>
      </c>
      <c r="O192" s="7">
        <v>1729787.73</v>
      </c>
      <c r="P192" s="7">
        <v>80.42</v>
      </c>
      <c r="Q192" s="7">
        <v>0</v>
      </c>
      <c r="R192" s="7">
        <v>1391.1</v>
      </c>
      <c r="S192" s="8">
        <v>8.9999999999999998E-4</v>
      </c>
      <c r="T192" s="8">
        <v>5.7000000000000002E-3</v>
      </c>
      <c r="U192" s="8">
        <v>8.9999999999999998E-4</v>
      </c>
    </row>
    <row r="193" spans="2:21">
      <c r="B193" s="6" t="s">
        <v>390</v>
      </c>
      <c r="C193" s="17">
        <v>1134790</v>
      </c>
      <c r="D193" s="18" t="s">
        <v>122</v>
      </c>
      <c r="E193" s="6"/>
      <c r="F193" s="18">
        <v>520044322</v>
      </c>
      <c r="G193" s="6" t="s">
        <v>285</v>
      </c>
      <c r="H193" s="6" t="s">
        <v>286</v>
      </c>
      <c r="I193" s="6" t="s">
        <v>194</v>
      </c>
      <c r="J193" s="6"/>
      <c r="K193" s="27">
        <v>2.0699999999999998</v>
      </c>
      <c r="L193" s="6" t="s">
        <v>93</v>
      </c>
      <c r="M193" s="8">
        <v>5.0999999999999997E-2</v>
      </c>
      <c r="N193" s="8">
        <v>0.88329999999999997</v>
      </c>
      <c r="O193" s="7">
        <v>7392597.9500000002</v>
      </c>
      <c r="P193" s="7">
        <v>23.35</v>
      </c>
      <c r="Q193" s="7">
        <v>0</v>
      </c>
      <c r="R193" s="7">
        <v>1726.17</v>
      </c>
      <c r="S193" s="8">
        <v>2.3999999999999998E-3</v>
      </c>
      <c r="T193" s="8">
        <v>7.0000000000000001E-3</v>
      </c>
      <c r="U193" s="8">
        <v>1.1000000000000001E-3</v>
      </c>
    </row>
    <row r="194" spans="2:21">
      <c r="B194" s="6" t="s">
        <v>391</v>
      </c>
      <c r="C194" s="17">
        <v>1161298</v>
      </c>
      <c r="D194" s="18" t="s">
        <v>122</v>
      </c>
      <c r="E194" s="6"/>
      <c r="F194" s="18">
        <v>512832742</v>
      </c>
      <c r="G194" s="6" t="s">
        <v>221</v>
      </c>
      <c r="H194" s="6" t="s">
        <v>290</v>
      </c>
      <c r="I194" s="6"/>
      <c r="J194" s="6"/>
      <c r="K194" s="27">
        <v>4.21</v>
      </c>
      <c r="L194" s="6" t="s">
        <v>93</v>
      </c>
      <c r="M194" s="8">
        <v>3.85E-2</v>
      </c>
      <c r="N194" s="8">
        <v>9.1999999999999998E-2</v>
      </c>
      <c r="O194" s="7">
        <v>63974.19</v>
      </c>
      <c r="P194" s="7">
        <v>81.95</v>
      </c>
      <c r="Q194" s="7">
        <v>0</v>
      </c>
      <c r="R194" s="7">
        <v>52.43</v>
      </c>
      <c r="S194" s="8">
        <v>1.1000000000000001E-3</v>
      </c>
      <c r="T194" s="8">
        <v>2.0000000000000001E-4</v>
      </c>
      <c r="U194" s="8">
        <v>0</v>
      </c>
    </row>
    <row r="195" spans="2:21">
      <c r="B195" s="6" t="s">
        <v>392</v>
      </c>
      <c r="C195" s="17">
        <v>1135151</v>
      </c>
      <c r="D195" s="18" t="s">
        <v>122</v>
      </c>
      <c r="E195" s="6"/>
      <c r="F195" s="18">
        <v>511396046</v>
      </c>
      <c r="G195" s="6" t="s">
        <v>221</v>
      </c>
      <c r="H195" s="6" t="s">
        <v>290</v>
      </c>
      <c r="I195" s="6"/>
      <c r="J195" s="6"/>
      <c r="K195" s="27">
        <v>1.19</v>
      </c>
      <c r="L195" s="6" t="s">
        <v>93</v>
      </c>
      <c r="M195" s="8">
        <v>4.5999999999999999E-2</v>
      </c>
      <c r="N195" s="8">
        <v>6.4500000000000002E-2</v>
      </c>
      <c r="O195" s="7">
        <v>866650</v>
      </c>
      <c r="P195" s="7">
        <v>99.11</v>
      </c>
      <c r="Q195" s="7">
        <v>0</v>
      </c>
      <c r="R195" s="7">
        <v>858.94</v>
      </c>
      <c r="S195" s="8">
        <v>4.4000000000000003E-3</v>
      </c>
      <c r="T195" s="8">
        <v>3.5000000000000001E-3</v>
      </c>
      <c r="U195" s="8">
        <v>5.9999999999999995E-4</v>
      </c>
    </row>
    <row r="196" spans="2:21">
      <c r="B196" s="6" t="s">
        <v>393</v>
      </c>
      <c r="C196" s="17">
        <v>1139559</v>
      </c>
      <c r="D196" s="18" t="s">
        <v>122</v>
      </c>
      <c r="E196" s="6"/>
      <c r="F196" s="6" t="s">
        <v>394</v>
      </c>
      <c r="G196" s="6" t="s">
        <v>264</v>
      </c>
      <c r="H196" s="6" t="s">
        <v>290</v>
      </c>
      <c r="I196" s="6"/>
      <c r="J196" s="6"/>
      <c r="K196" s="27">
        <v>2.2999999999999998</v>
      </c>
      <c r="L196" s="6" t="s">
        <v>93</v>
      </c>
      <c r="M196" s="8">
        <v>0.01</v>
      </c>
      <c r="N196" s="8">
        <v>0.86209999999999998</v>
      </c>
      <c r="O196" s="7">
        <v>166614.54999999999</v>
      </c>
      <c r="P196" s="7">
        <v>21.69</v>
      </c>
      <c r="Q196" s="7">
        <v>0</v>
      </c>
      <c r="R196" s="7">
        <v>36.14</v>
      </c>
      <c r="S196" s="8">
        <v>5.9999999999999995E-4</v>
      </c>
      <c r="T196" s="8">
        <v>1E-4</v>
      </c>
      <c r="U196" s="8">
        <v>0</v>
      </c>
    </row>
    <row r="197" spans="2:21">
      <c r="B197" s="6" t="s">
        <v>395</v>
      </c>
      <c r="C197" s="17">
        <v>7560154</v>
      </c>
      <c r="D197" s="18" t="s">
        <v>122</v>
      </c>
      <c r="E197" s="6"/>
      <c r="F197" s="18">
        <v>520029315</v>
      </c>
      <c r="G197" s="6" t="s">
        <v>205</v>
      </c>
      <c r="H197" s="6" t="s">
        <v>290</v>
      </c>
      <c r="I197" s="6"/>
      <c r="J197" s="6"/>
      <c r="K197" s="27">
        <v>3.47</v>
      </c>
      <c r="L197" s="6" t="s">
        <v>93</v>
      </c>
      <c r="M197" s="8">
        <v>3.4518E-2</v>
      </c>
      <c r="N197" s="8">
        <v>0.95660000000000001</v>
      </c>
      <c r="O197" s="7">
        <v>2106174.02</v>
      </c>
      <c r="P197" s="7">
        <v>13.32</v>
      </c>
      <c r="Q197" s="7">
        <v>0</v>
      </c>
      <c r="R197" s="7">
        <v>280.54000000000002</v>
      </c>
      <c r="S197" s="8">
        <v>3.5999999999999999E-3</v>
      </c>
      <c r="T197" s="8">
        <v>1.1000000000000001E-3</v>
      </c>
      <c r="U197" s="8">
        <v>2.0000000000000001E-4</v>
      </c>
    </row>
    <row r="198" spans="2:21">
      <c r="B198" s="13" t="s">
        <v>164</v>
      </c>
      <c r="C198" s="14"/>
      <c r="D198" s="20"/>
      <c r="E198" s="13"/>
      <c r="F198" s="13"/>
      <c r="G198" s="13"/>
      <c r="H198" s="13"/>
      <c r="I198" s="13"/>
      <c r="J198" s="13"/>
      <c r="K198" s="26">
        <v>3.61</v>
      </c>
      <c r="L198" s="13"/>
      <c r="M198" s="29"/>
      <c r="N198" s="16">
        <v>0.1055</v>
      </c>
      <c r="O198" s="15">
        <v>9802388.75</v>
      </c>
      <c r="R198" s="15">
        <v>8378.7099999999991</v>
      </c>
      <c r="T198" s="16">
        <v>3.4099999999999998E-2</v>
      </c>
      <c r="U198" s="16">
        <v>5.4000000000000003E-3</v>
      </c>
    </row>
    <row r="199" spans="2:21">
      <c r="B199" s="6" t="s">
        <v>396</v>
      </c>
      <c r="C199" s="17">
        <v>1143023</v>
      </c>
      <c r="D199" s="18" t="s">
        <v>122</v>
      </c>
      <c r="E199" s="6"/>
      <c r="F199" s="18">
        <v>513623314</v>
      </c>
      <c r="G199" s="6" t="s">
        <v>192</v>
      </c>
      <c r="H199" s="6" t="s">
        <v>213</v>
      </c>
      <c r="I199" s="6" t="s">
        <v>194</v>
      </c>
      <c r="J199" s="6"/>
      <c r="K199" s="27">
        <v>4.88</v>
      </c>
      <c r="L199" s="6" t="s">
        <v>93</v>
      </c>
      <c r="M199" s="8">
        <v>3.78E-2</v>
      </c>
      <c r="N199" s="8">
        <v>4.8399999999999999E-2</v>
      </c>
      <c r="O199" s="7">
        <v>1283465.83</v>
      </c>
      <c r="P199" s="7">
        <v>100.58</v>
      </c>
      <c r="Q199" s="7">
        <v>0</v>
      </c>
      <c r="R199" s="7">
        <v>1290.9100000000001</v>
      </c>
      <c r="S199" s="8">
        <v>5.7000000000000002E-3</v>
      </c>
      <c r="T199" s="8">
        <v>5.3E-3</v>
      </c>
      <c r="U199" s="8">
        <v>8.0000000000000004E-4</v>
      </c>
    </row>
    <row r="200" spans="2:21">
      <c r="B200" s="6" t="s">
        <v>397</v>
      </c>
      <c r="C200" s="17">
        <v>1147479</v>
      </c>
      <c r="D200" s="18" t="s">
        <v>122</v>
      </c>
      <c r="E200" s="6"/>
      <c r="F200" s="18">
        <v>514837111</v>
      </c>
      <c r="G200" s="6" t="s">
        <v>285</v>
      </c>
      <c r="H200" s="6" t="s">
        <v>213</v>
      </c>
      <c r="I200" s="6" t="s">
        <v>194</v>
      </c>
      <c r="J200" s="6"/>
      <c r="K200" s="27">
        <v>4.2300000000000004</v>
      </c>
      <c r="L200" s="6" t="s">
        <v>93</v>
      </c>
      <c r="M200" s="8">
        <v>5.4800000000000001E-2</v>
      </c>
      <c r="N200" s="8">
        <v>8.1500000000000003E-2</v>
      </c>
      <c r="O200" s="7">
        <v>1149749.97</v>
      </c>
      <c r="P200" s="7">
        <v>90.45</v>
      </c>
      <c r="Q200" s="7">
        <v>0</v>
      </c>
      <c r="R200" s="7">
        <v>1039.95</v>
      </c>
      <c r="S200" s="8">
        <v>3.7000000000000002E-3</v>
      </c>
      <c r="T200" s="8">
        <v>4.1999999999999997E-3</v>
      </c>
      <c r="U200" s="8">
        <v>6.9999999999999999E-4</v>
      </c>
    </row>
    <row r="201" spans="2:21">
      <c r="B201" s="6" t="s">
        <v>398</v>
      </c>
      <c r="C201" s="17">
        <v>1140417</v>
      </c>
      <c r="D201" s="18" t="s">
        <v>122</v>
      </c>
      <c r="E201" s="6"/>
      <c r="F201" s="18">
        <v>510119068</v>
      </c>
      <c r="G201" s="6" t="s">
        <v>333</v>
      </c>
      <c r="H201" s="6" t="s">
        <v>254</v>
      </c>
      <c r="I201" s="6" t="s">
        <v>173</v>
      </c>
      <c r="J201" s="6"/>
      <c r="K201" s="27">
        <v>3.42</v>
      </c>
      <c r="L201" s="6" t="s">
        <v>93</v>
      </c>
      <c r="M201" s="8">
        <v>3.9E-2</v>
      </c>
      <c r="N201" s="8">
        <v>6.0499999999999998E-2</v>
      </c>
      <c r="O201" s="7">
        <v>573000</v>
      </c>
      <c r="P201" s="7">
        <v>91.87</v>
      </c>
      <c r="Q201" s="7">
        <v>0</v>
      </c>
      <c r="R201" s="7">
        <v>526.41999999999996</v>
      </c>
      <c r="S201" s="8">
        <v>2.8999999999999998E-3</v>
      </c>
      <c r="T201" s="8">
        <v>2.0999999999999999E-3</v>
      </c>
      <c r="U201" s="8">
        <v>2.9999999999999997E-4</v>
      </c>
    </row>
    <row r="202" spans="2:21">
      <c r="B202" s="6" t="s">
        <v>399</v>
      </c>
      <c r="C202" s="17">
        <v>1141332</v>
      </c>
      <c r="D202" s="18" t="s">
        <v>122</v>
      </c>
      <c r="E202" s="6"/>
      <c r="F202" s="18">
        <v>515334662</v>
      </c>
      <c r="G202" s="6" t="s">
        <v>285</v>
      </c>
      <c r="H202" s="6" t="s">
        <v>259</v>
      </c>
      <c r="I202" s="6" t="s">
        <v>194</v>
      </c>
      <c r="J202" s="6"/>
      <c r="K202" s="27">
        <v>4.62</v>
      </c>
      <c r="L202" s="6" t="s">
        <v>93</v>
      </c>
      <c r="M202" s="8">
        <v>4.6899999999999997E-2</v>
      </c>
      <c r="N202" s="8">
        <v>0.1168</v>
      </c>
      <c r="O202" s="7">
        <v>2633459.34</v>
      </c>
      <c r="P202" s="7">
        <v>74.19</v>
      </c>
      <c r="Q202" s="7">
        <v>0</v>
      </c>
      <c r="R202" s="7">
        <v>1953.76</v>
      </c>
      <c r="S202" s="8">
        <v>1.2999999999999999E-3</v>
      </c>
      <c r="T202" s="8">
        <v>8.0000000000000002E-3</v>
      </c>
      <c r="U202" s="8">
        <v>1.2999999999999999E-3</v>
      </c>
    </row>
    <row r="203" spans="2:21">
      <c r="B203" s="6" t="s">
        <v>400</v>
      </c>
      <c r="C203" s="17">
        <v>1143593</v>
      </c>
      <c r="D203" s="18" t="s">
        <v>122</v>
      </c>
      <c r="E203" s="6"/>
      <c r="F203" s="18">
        <v>515334662</v>
      </c>
      <c r="G203" s="6" t="s">
        <v>285</v>
      </c>
      <c r="H203" s="6" t="s">
        <v>259</v>
      </c>
      <c r="I203" s="6" t="s">
        <v>194</v>
      </c>
      <c r="J203" s="6"/>
      <c r="K203" s="27">
        <v>4.93</v>
      </c>
      <c r="L203" s="6" t="s">
        <v>93</v>
      </c>
      <c r="M203" s="8">
        <v>4.6899999999999997E-2</v>
      </c>
      <c r="N203" s="8">
        <v>0.11119999999999999</v>
      </c>
      <c r="O203" s="7">
        <v>422384.61</v>
      </c>
      <c r="P203" s="7">
        <v>76.150000000000006</v>
      </c>
      <c r="Q203" s="7">
        <v>0</v>
      </c>
      <c r="R203" s="7">
        <v>321.64999999999998</v>
      </c>
      <c r="S203" s="8">
        <v>2.9999999999999997E-4</v>
      </c>
      <c r="T203" s="8">
        <v>1.2999999999999999E-3</v>
      </c>
      <c r="U203" s="8">
        <v>2.0000000000000001E-4</v>
      </c>
    </row>
    <row r="204" spans="2:21">
      <c r="B204" s="6" t="s">
        <v>401</v>
      </c>
      <c r="C204" s="17">
        <v>1141365</v>
      </c>
      <c r="D204" s="18" t="s">
        <v>122</v>
      </c>
      <c r="E204" s="6"/>
      <c r="F204" s="18">
        <v>515643484</v>
      </c>
      <c r="G204" s="6" t="s">
        <v>285</v>
      </c>
      <c r="H204" s="6" t="s">
        <v>265</v>
      </c>
      <c r="I204" s="6" t="s">
        <v>173</v>
      </c>
      <c r="J204" s="6"/>
      <c r="K204" s="27">
        <v>1.19</v>
      </c>
      <c r="L204" s="6" t="s">
        <v>93</v>
      </c>
      <c r="M204" s="8">
        <v>7.7499999999999999E-2</v>
      </c>
      <c r="N204" s="8">
        <v>0.1</v>
      </c>
      <c r="O204" s="7">
        <v>87000</v>
      </c>
      <c r="P204" s="7">
        <v>99.92</v>
      </c>
      <c r="Q204" s="7">
        <v>0</v>
      </c>
      <c r="R204" s="7">
        <v>86.93</v>
      </c>
      <c r="S204" s="8">
        <v>5.9999999999999995E-4</v>
      </c>
      <c r="T204" s="8">
        <v>4.0000000000000002E-4</v>
      </c>
      <c r="U204" s="8">
        <v>1E-4</v>
      </c>
    </row>
    <row r="205" spans="2:21">
      <c r="B205" s="6" t="s">
        <v>402</v>
      </c>
      <c r="C205" s="17">
        <v>1141373</v>
      </c>
      <c r="D205" s="18" t="s">
        <v>122</v>
      </c>
      <c r="E205" s="6"/>
      <c r="F205" s="18">
        <v>515643484</v>
      </c>
      <c r="G205" s="6" t="s">
        <v>285</v>
      </c>
      <c r="H205" s="6" t="s">
        <v>265</v>
      </c>
      <c r="I205" s="6" t="s">
        <v>173</v>
      </c>
      <c r="J205" s="6"/>
      <c r="K205" s="27">
        <v>1.28</v>
      </c>
      <c r="L205" s="6" t="s">
        <v>93</v>
      </c>
      <c r="M205" s="8">
        <v>7.7499999999999999E-2</v>
      </c>
      <c r="N205" s="8">
        <v>0.1394</v>
      </c>
      <c r="O205" s="7">
        <v>913000</v>
      </c>
      <c r="P205" s="7">
        <v>94.72</v>
      </c>
      <c r="Q205" s="7">
        <v>0</v>
      </c>
      <c r="R205" s="7">
        <v>864.79</v>
      </c>
      <c r="S205" s="8">
        <v>1.6000000000000001E-3</v>
      </c>
      <c r="T205" s="8">
        <v>3.5000000000000001E-3</v>
      </c>
      <c r="U205" s="8">
        <v>5.9999999999999995E-4</v>
      </c>
    </row>
    <row r="206" spans="2:21">
      <c r="B206" s="6" t="s">
        <v>403</v>
      </c>
      <c r="C206" s="17">
        <v>2590396</v>
      </c>
      <c r="D206" s="18" t="s">
        <v>122</v>
      </c>
      <c r="E206" s="6"/>
      <c r="F206" s="18">
        <v>520036658</v>
      </c>
      <c r="G206" s="6" t="s">
        <v>205</v>
      </c>
      <c r="H206" s="6" t="s">
        <v>278</v>
      </c>
      <c r="I206" s="6" t="s">
        <v>173</v>
      </c>
      <c r="J206" s="6"/>
      <c r="K206" s="27">
        <v>2.0499999999999998</v>
      </c>
      <c r="L206" s="6" t="s">
        <v>93</v>
      </c>
      <c r="M206" s="8">
        <v>6.7000000000000004E-2</v>
      </c>
      <c r="N206" s="8">
        <v>7.8899999999999998E-2</v>
      </c>
      <c r="O206" s="7">
        <v>808184</v>
      </c>
      <c r="P206" s="7">
        <v>91.6</v>
      </c>
      <c r="Q206" s="7">
        <v>0</v>
      </c>
      <c r="R206" s="7">
        <v>740.3</v>
      </c>
      <c r="S206" s="8">
        <v>6.9999999999999999E-4</v>
      </c>
      <c r="T206" s="8">
        <v>3.0000000000000001E-3</v>
      </c>
      <c r="U206" s="8">
        <v>5.0000000000000001E-4</v>
      </c>
    </row>
    <row r="207" spans="2:21">
      <c r="B207" s="6" t="s">
        <v>404</v>
      </c>
      <c r="C207" s="17">
        <v>1139922</v>
      </c>
      <c r="D207" s="18" t="s">
        <v>122</v>
      </c>
      <c r="E207" s="6"/>
      <c r="F207" s="18">
        <v>511396046</v>
      </c>
      <c r="G207" s="6" t="s">
        <v>221</v>
      </c>
      <c r="H207" s="6" t="s">
        <v>290</v>
      </c>
      <c r="I207" s="6"/>
      <c r="J207" s="6"/>
      <c r="K207" s="27">
        <v>3.35</v>
      </c>
      <c r="L207" s="6" t="s">
        <v>93</v>
      </c>
      <c r="M207" s="8">
        <v>5.9499999999999997E-2</v>
      </c>
      <c r="N207" s="8">
        <v>0.13150000000000001</v>
      </c>
      <c r="O207" s="7">
        <v>1234145</v>
      </c>
      <c r="P207" s="7">
        <v>76.040000000000006</v>
      </c>
      <c r="Q207" s="7">
        <v>0</v>
      </c>
      <c r="R207" s="7">
        <v>938.44</v>
      </c>
      <c r="S207" s="8">
        <v>1.2999999999999999E-3</v>
      </c>
      <c r="T207" s="8">
        <v>3.8E-3</v>
      </c>
      <c r="U207" s="8">
        <v>5.9999999999999995E-4</v>
      </c>
    </row>
    <row r="208" spans="2:21">
      <c r="B208" s="6" t="s">
        <v>405</v>
      </c>
      <c r="C208" s="17">
        <v>1142488</v>
      </c>
      <c r="D208" s="18" t="s">
        <v>122</v>
      </c>
      <c r="E208" s="6"/>
      <c r="F208" s="18">
        <v>515060044</v>
      </c>
      <c r="G208" s="6" t="s">
        <v>285</v>
      </c>
      <c r="H208" s="6" t="s">
        <v>290</v>
      </c>
      <c r="I208" s="6"/>
      <c r="J208" s="6"/>
      <c r="K208" s="27">
        <v>2.04</v>
      </c>
      <c r="L208" s="6" t="s">
        <v>93</v>
      </c>
      <c r="M208" s="8">
        <v>0.02</v>
      </c>
      <c r="N208" s="8">
        <v>0.21049999999999999</v>
      </c>
      <c r="O208" s="7">
        <v>698000</v>
      </c>
      <c r="P208" s="7">
        <v>88.19</v>
      </c>
      <c r="Q208" s="7">
        <v>0</v>
      </c>
      <c r="R208" s="7">
        <v>615.57000000000005</v>
      </c>
      <c r="S208" s="8">
        <v>1.1000000000000001E-3</v>
      </c>
      <c r="T208" s="8">
        <v>2.5000000000000001E-3</v>
      </c>
      <c r="U208" s="8">
        <v>4.0000000000000002E-4</v>
      </c>
    </row>
    <row r="209" spans="2:21">
      <c r="B209" s="13" t="s">
        <v>406</v>
      </c>
      <c r="C209" s="14"/>
      <c r="D209" s="20"/>
      <c r="E209" s="13"/>
      <c r="F209" s="13"/>
      <c r="G209" s="13"/>
      <c r="H209" s="13"/>
      <c r="I209" s="13"/>
      <c r="J209" s="13"/>
      <c r="K209" s="28"/>
      <c r="L209" s="13"/>
      <c r="M209" s="29"/>
      <c r="O209" s="15">
        <v>0</v>
      </c>
      <c r="R209" s="15">
        <v>0</v>
      </c>
      <c r="T209" s="16">
        <v>0</v>
      </c>
      <c r="U209" s="16">
        <v>0</v>
      </c>
    </row>
    <row r="210" spans="2:21">
      <c r="B210" s="3" t="s">
        <v>102</v>
      </c>
      <c r="C210" s="12"/>
      <c r="D210" s="19"/>
      <c r="E210" s="3"/>
      <c r="F210" s="3"/>
      <c r="G210" s="3"/>
      <c r="H210" s="3"/>
      <c r="I210" s="3"/>
      <c r="J210" s="3"/>
      <c r="K210" s="25">
        <v>4.8800798207788576</v>
      </c>
      <c r="L210" s="3"/>
      <c r="M210" s="29"/>
      <c r="N210" s="10">
        <v>5.67E-2</v>
      </c>
      <c r="O210" s="9">
        <v>2594000</v>
      </c>
      <c r="R210" s="9">
        <v>10449.66</v>
      </c>
      <c r="T210" s="10">
        <v>4.2599999999999999E-2</v>
      </c>
      <c r="U210" s="10">
        <v>6.7000000000000002E-3</v>
      </c>
    </row>
    <row r="211" spans="2:21">
      <c r="B211" s="13" t="s">
        <v>166</v>
      </c>
      <c r="C211" s="14"/>
      <c r="D211" s="20"/>
      <c r="E211" s="13"/>
      <c r="F211" s="13"/>
      <c r="G211" s="13"/>
      <c r="H211" s="13"/>
      <c r="I211" s="13"/>
      <c r="J211" s="13"/>
      <c r="K211" s="26">
        <v>6.08</v>
      </c>
      <c r="L211" s="13"/>
      <c r="M211" s="29"/>
      <c r="N211" s="16">
        <v>7.7499999999999999E-2</v>
      </c>
      <c r="O211" s="15">
        <v>740000</v>
      </c>
      <c r="R211" s="15">
        <v>3504.21</v>
      </c>
      <c r="T211" s="16">
        <v>1.43E-2</v>
      </c>
      <c r="U211" s="16">
        <v>2.3E-3</v>
      </c>
    </row>
    <row r="212" spans="2:21">
      <c r="B212" s="6" t="s">
        <v>407</v>
      </c>
      <c r="C212" s="17" t="s">
        <v>408</v>
      </c>
      <c r="D212" s="18" t="s">
        <v>155</v>
      </c>
      <c r="E212" s="6" t="s">
        <v>409</v>
      </c>
      <c r="F212" s="6"/>
      <c r="G212" s="6" t="s">
        <v>410</v>
      </c>
      <c r="H212" s="6" t="s">
        <v>411</v>
      </c>
      <c r="I212" s="6" t="s">
        <v>157</v>
      </c>
      <c r="J212" s="6"/>
      <c r="K212" s="28">
        <v>6.08</v>
      </c>
      <c r="L212" s="6" t="s">
        <v>44</v>
      </c>
      <c r="M212" s="8">
        <v>7.7499999999999999E-2</v>
      </c>
      <c r="N212" s="8">
        <v>7.7499999999999999E-2</v>
      </c>
      <c r="O212" s="7">
        <v>740000</v>
      </c>
      <c r="P212" s="7">
        <v>132.83000000000001</v>
      </c>
      <c r="Q212" s="7">
        <v>0</v>
      </c>
      <c r="R212" s="7">
        <v>3504.21</v>
      </c>
      <c r="S212" s="8">
        <v>2.5000000000000001E-3</v>
      </c>
      <c r="T212" s="8">
        <v>1.43E-2</v>
      </c>
      <c r="U212" s="8">
        <v>2.3E-3</v>
      </c>
    </row>
    <row r="213" spans="2:21">
      <c r="B213" s="13" t="s">
        <v>167</v>
      </c>
      <c r="C213" s="14"/>
      <c r="D213" s="20"/>
      <c r="E213" s="13"/>
      <c r="F213" s="13"/>
      <c r="G213" s="13"/>
      <c r="H213" s="13"/>
      <c r="I213" s="13"/>
      <c r="J213" s="13"/>
      <c r="K213" s="26">
        <v>4.2746864273537746</v>
      </c>
      <c r="L213" s="13"/>
      <c r="M213" s="29"/>
      <c r="N213" s="16">
        <v>4.6199999999999998E-2</v>
      </c>
      <c r="O213" s="15">
        <v>1854000</v>
      </c>
      <c r="R213" s="15">
        <v>6945.44</v>
      </c>
      <c r="T213" s="16">
        <v>2.8299999999999999E-2</v>
      </c>
      <c r="U213" s="16">
        <v>4.4999999999999997E-3</v>
      </c>
    </row>
    <row r="214" spans="2:21">
      <c r="B214" s="6" t="s">
        <v>412</v>
      </c>
      <c r="C214" s="17" t="s">
        <v>413</v>
      </c>
      <c r="D214" s="18" t="s">
        <v>414</v>
      </c>
      <c r="E214" s="6" t="s">
        <v>409</v>
      </c>
      <c r="F214" s="6"/>
      <c r="G214" s="6" t="s">
        <v>252</v>
      </c>
      <c r="H214" s="6" t="s">
        <v>415</v>
      </c>
      <c r="I214" s="6" t="s">
        <v>416</v>
      </c>
      <c r="J214" s="6"/>
      <c r="K214" s="27">
        <v>0.25</v>
      </c>
      <c r="L214" s="6" t="s">
        <v>44</v>
      </c>
      <c r="M214" s="8">
        <v>5.1249999999999997E-2</v>
      </c>
      <c r="N214" s="8">
        <v>1.5100000000000001E-2</v>
      </c>
      <c r="O214" s="7">
        <v>1000</v>
      </c>
      <c r="P214" s="7">
        <v>102.18</v>
      </c>
      <c r="Q214" s="7">
        <v>0</v>
      </c>
      <c r="R214" s="7">
        <v>3.64</v>
      </c>
      <c r="S214" s="8">
        <v>0</v>
      </c>
      <c r="T214" s="8">
        <v>0</v>
      </c>
      <c r="U214" s="8">
        <v>0</v>
      </c>
    </row>
    <row r="215" spans="2:21">
      <c r="B215" s="6" t="s">
        <v>417</v>
      </c>
      <c r="C215" s="17" t="s">
        <v>418</v>
      </c>
      <c r="D215" s="18" t="s">
        <v>155</v>
      </c>
      <c r="E215" s="6" t="s">
        <v>409</v>
      </c>
      <c r="F215" s="6"/>
      <c r="G215" s="6" t="s">
        <v>419</v>
      </c>
      <c r="H215" s="6" t="s">
        <v>420</v>
      </c>
      <c r="I215" s="6" t="s">
        <v>421</v>
      </c>
      <c r="J215" s="6"/>
      <c r="K215" s="28">
        <v>2.91</v>
      </c>
      <c r="L215" s="6" t="s">
        <v>44</v>
      </c>
      <c r="M215" s="8">
        <v>3.3750000000000002E-2</v>
      </c>
      <c r="N215" s="8">
        <v>3.3799999999999997E-2</v>
      </c>
      <c r="O215" s="7">
        <v>334000</v>
      </c>
      <c r="P215" s="7">
        <v>104.25</v>
      </c>
      <c r="Q215" s="7">
        <v>0</v>
      </c>
      <c r="R215" s="7">
        <v>1241.26</v>
      </c>
      <c r="S215" s="8">
        <v>2.0000000000000001E-4</v>
      </c>
      <c r="T215" s="8">
        <v>5.1000000000000004E-3</v>
      </c>
      <c r="U215" s="8">
        <v>8.0000000000000004E-4</v>
      </c>
    </row>
    <row r="216" spans="2:21">
      <c r="B216" s="6" t="s">
        <v>422</v>
      </c>
      <c r="C216" s="17" t="s">
        <v>423</v>
      </c>
      <c r="D216" s="18" t="s">
        <v>424</v>
      </c>
      <c r="E216" s="6" t="s">
        <v>409</v>
      </c>
      <c r="F216" s="6"/>
      <c r="G216" s="6" t="s">
        <v>419</v>
      </c>
      <c r="H216" s="6" t="s">
        <v>411</v>
      </c>
      <c r="I216" s="6" t="s">
        <v>157</v>
      </c>
      <c r="J216" s="6"/>
      <c r="K216" s="28">
        <v>0.97</v>
      </c>
      <c r="L216" s="6" t="s">
        <v>44</v>
      </c>
      <c r="M216" s="8">
        <v>6.6250000000000003E-2</v>
      </c>
      <c r="N216" s="8">
        <v>6.6299999999999998E-2</v>
      </c>
      <c r="O216" s="7">
        <v>100000</v>
      </c>
      <c r="P216" s="7">
        <v>108</v>
      </c>
      <c r="Q216" s="7">
        <v>0</v>
      </c>
      <c r="R216" s="7">
        <v>385.04</v>
      </c>
      <c r="S216" s="8">
        <v>1E-4</v>
      </c>
      <c r="T216" s="8">
        <v>1.6000000000000001E-3</v>
      </c>
      <c r="U216" s="8">
        <v>2.0000000000000001E-4</v>
      </c>
    </row>
    <row r="217" spans="2:21">
      <c r="B217" s="6" t="s">
        <v>425</v>
      </c>
      <c r="C217" s="17" t="s">
        <v>426</v>
      </c>
      <c r="D217" s="18" t="s">
        <v>155</v>
      </c>
      <c r="E217" s="6" t="s">
        <v>409</v>
      </c>
      <c r="F217" s="6"/>
      <c r="G217" s="6" t="s">
        <v>427</v>
      </c>
      <c r="H217" s="6" t="s">
        <v>411</v>
      </c>
      <c r="I217" s="6" t="s">
        <v>416</v>
      </c>
      <c r="J217" s="6"/>
      <c r="K217" s="28">
        <v>6.03</v>
      </c>
      <c r="L217" s="6" t="s">
        <v>44</v>
      </c>
      <c r="M217" s="8">
        <v>5.6250000000000001E-2</v>
      </c>
      <c r="N217" s="8">
        <v>5.6300000000000003E-2</v>
      </c>
      <c r="O217" s="7">
        <v>400000</v>
      </c>
      <c r="P217" s="7">
        <v>103.81</v>
      </c>
      <c r="Q217" s="7">
        <v>0</v>
      </c>
      <c r="R217" s="7">
        <v>1480.33</v>
      </c>
      <c r="S217" s="8">
        <v>5.0000000000000001E-4</v>
      </c>
      <c r="T217" s="8">
        <v>6.0000000000000001E-3</v>
      </c>
      <c r="U217" s="8">
        <v>1E-3</v>
      </c>
    </row>
    <row r="218" spans="2:21">
      <c r="B218" s="6" t="s">
        <v>428</v>
      </c>
      <c r="C218" s="17" t="s">
        <v>429</v>
      </c>
      <c r="D218" s="18" t="s">
        <v>155</v>
      </c>
      <c r="E218" s="6" t="s">
        <v>409</v>
      </c>
      <c r="F218" s="6"/>
      <c r="G218" s="6" t="s">
        <v>430</v>
      </c>
      <c r="H218" s="6" t="s">
        <v>411</v>
      </c>
      <c r="I218" s="6" t="s">
        <v>157</v>
      </c>
      <c r="J218" s="6" t="s">
        <v>431</v>
      </c>
      <c r="K218" s="28">
        <v>3.37</v>
      </c>
      <c r="L218" s="6" t="s">
        <v>44</v>
      </c>
      <c r="M218" s="8">
        <v>4.2999999999999997E-2</v>
      </c>
      <c r="N218" s="8">
        <v>4.2999999999999997E-2</v>
      </c>
      <c r="O218" s="7">
        <v>200000</v>
      </c>
      <c r="P218" s="7">
        <v>106.69</v>
      </c>
      <c r="Q218" s="7">
        <v>0</v>
      </c>
      <c r="R218" s="7">
        <v>760.7</v>
      </c>
      <c r="S218" s="8">
        <v>2.9999999999999997E-4</v>
      </c>
      <c r="T218" s="8">
        <v>3.0999999999999999E-3</v>
      </c>
      <c r="U218" s="8">
        <v>5.0000000000000001E-4</v>
      </c>
    </row>
    <row r="219" spans="2:21">
      <c r="B219" s="6" t="s">
        <v>432</v>
      </c>
      <c r="C219" s="17" t="s">
        <v>433</v>
      </c>
      <c r="D219" s="18" t="s">
        <v>434</v>
      </c>
      <c r="E219" s="6" t="s">
        <v>409</v>
      </c>
      <c r="F219" s="6"/>
      <c r="G219" s="6" t="s">
        <v>435</v>
      </c>
      <c r="H219" s="6" t="s">
        <v>436</v>
      </c>
      <c r="I219" s="6" t="s">
        <v>421</v>
      </c>
      <c r="J219" s="6"/>
      <c r="K219" s="28">
        <v>3.97</v>
      </c>
      <c r="L219" s="6" t="s">
        <v>44</v>
      </c>
      <c r="M219" s="8">
        <v>4.4999999999999998E-2</v>
      </c>
      <c r="N219" s="8">
        <v>4.4999999999999998E-2</v>
      </c>
      <c r="O219" s="7">
        <v>198000</v>
      </c>
      <c r="P219" s="7">
        <v>108.31</v>
      </c>
      <c r="Q219" s="7">
        <v>0</v>
      </c>
      <c r="R219" s="7">
        <v>764.53</v>
      </c>
      <c r="S219" s="8">
        <v>4.0000000000000002E-4</v>
      </c>
      <c r="T219" s="8">
        <v>3.0999999999999999E-3</v>
      </c>
      <c r="U219" s="8">
        <v>5.0000000000000001E-4</v>
      </c>
    </row>
    <row r="220" spans="2:21">
      <c r="B220" s="6" t="s">
        <v>437</v>
      </c>
      <c r="C220" s="17" t="s">
        <v>438</v>
      </c>
      <c r="D220" s="18" t="s">
        <v>155</v>
      </c>
      <c r="E220" s="6" t="s">
        <v>409</v>
      </c>
      <c r="F220" s="6"/>
      <c r="G220" s="6" t="s">
        <v>357</v>
      </c>
      <c r="H220" s="6" t="s">
        <v>439</v>
      </c>
      <c r="I220" s="6" t="s">
        <v>157</v>
      </c>
      <c r="J220" s="6"/>
      <c r="K220" s="28">
        <v>5.63</v>
      </c>
      <c r="L220" s="6" t="s">
        <v>44</v>
      </c>
      <c r="M220" s="8">
        <v>4.2500000000000003E-2</v>
      </c>
      <c r="N220" s="8">
        <v>4.2500000000000003E-2</v>
      </c>
      <c r="O220" s="7">
        <v>70000</v>
      </c>
      <c r="P220" s="7">
        <v>99.02</v>
      </c>
      <c r="Q220" s="7">
        <v>0</v>
      </c>
      <c r="R220" s="7">
        <v>247.11</v>
      </c>
      <c r="S220" s="8">
        <v>1E-4</v>
      </c>
      <c r="T220" s="8">
        <v>1E-3</v>
      </c>
      <c r="U220" s="8">
        <v>2.0000000000000001E-4</v>
      </c>
    </row>
    <row r="221" spans="2:21">
      <c r="B221" s="6" t="s">
        <v>440</v>
      </c>
      <c r="C221" s="17" t="s">
        <v>441</v>
      </c>
      <c r="D221" s="18" t="s">
        <v>155</v>
      </c>
      <c r="E221" s="6" t="s">
        <v>409</v>
      </c>
      <c r="F221" s="6"/>
      <c r="G221" s="6" t="s">
        <v>269</v>
      </c>
      <c r="H221" s="6" t="s">
        <v>442</v>
      </c>
      <c r="I221" s="6" t="s">
        <v>157</v>
      </c>
      <c r="J221" s="6"/>
      <c r="K221" s="28">
        <v>4.0199999999999996</v>
      </c>
      <c r="L221" s="6" t="s">
        <v>49</v>
      </c>
      <c r="M221" s="8">
        <v>0.03</v>
      </c>
      <c r="N221" s="8">
        <v>0.03</v>
      </c>
      <c r="O221" s="7">
        <v>200000</v>
      </c>
      <c r="P221" s="7">
        <v>101.11</v>
      </c>
      <c r="Q221" s="7">
        <v>0</v>
      </c>
      <c r="R221" s="7">
        <v>788.69</v>
      </c>
      <c r="S221" s="8">
        <v>2.9999999999999997E-4</v>
      </c>
      <c r="T221" s="8">
        <v>3.2000000000000002E-3</v>
      </c>
      <c r="U221" s="8">
        <v>5.0000000000000001E-4</v>
      </c>
    </row>
    <row r="222" spans="2:21">
      <c r="B222" s="6" t="s">
        <v>443</v>
      </c>
      <c r="C222" s="17" t="s">
        <v>444</v>
      </c>
      <c r="D222" s="18" t="s">
        <v>155</v>
      </c>
      <c r="E222" s="6" t="s">
        <v>409</v>
      </c>
      <c r="F222" s="6"/>
      <c r="G222" s="6" t="s">
        <v>445</v>
      </c>
      <c r="H222" s="6" t="s">
        <v>446</v>
      </c>
      <c r="I222" s="6" t="s">
        <v>421</v>
      </c>
      <c r="J222" s="6"/>
      <c r="K222" s="28">
        <v>3.94</v>
      </c>
      <c r="L222" s="6" t="s">
        <v>44</v>
      </c>
      <c r="M222" s="8">
        <v>6.25E-2</v>
      </c>
      <c r="N222" s="8">
        <v>6.25E-2</v>
      </c>
      <c r="O222" s="7">
        <v>156000</v>
      </c>
      <c r="P222" s="7">
        <v>101.55</v>
      </c>
      <c r="Q222" s="7">
        <v>0</v>
      </c>
      <c r="R222" s="7">
        <v>564.76</v>
      </c>
      <c r="S222" s="8">
        <v>1E-4</v>
      </c>
      <c r="T222" s="8">
        <v>2.3E-3</v>
      </c>
      <c r="U222" s="8">
        <v>4.0000000000000002E-4</v>
      </c>
    </row>
    <row r="223" spans="2:21">
      <c r="B223" s="6" t="s">
        <v>447</v>
      </c>
      <c r="C223" s="17" t="s">
        <v>448</v>
      </c>
      <c r="D223" s="18" t="s">
        <v>434</v>
      </c>
      <c r="E223" s="6" t="s">
        <v>409</v>
      </c>
      <c r="F223" s="6"/>
      <c r="G223" s="6" t="s">
        <v>449</v>
      </c>
      <c r="H223" s="6" t="s">
        <v>446</v>
      </c>
      <c r="I223" s="6" t="s">
        <v>421</v>
      </c>
      <c r="J223" s="6"/>
      <c r="K223" s="28">
        <v>6.19</v>
      </c>
      <c r="L223" s="6" t="s">
        <v>44</v>
      </c>
      <c r="M223" s="8">
        <v>4.7500000000000001E-2</v>
      </c>
      <c r="N223" s="8">
        <v>4.7500000000000001E-2</v>
      </c>
      <c r="O223" s="7">
        <v>195000</v>
      </c>
      <c r="P223" s="7">
        <v>102.04</v>
      </c>
      <c r="Q223" s="7">
        <v>0</v>
      </c>
      <c r="R223" s="7">
        <v>709.38</v>
      </c>
      <c r="S223" s="8">
        <v>4.0000000000000002E-4</v>
      </c>
      <c r="T223" s="8">
        <v>2.8999999999999998E-3</v>
      </c>
      <c r="U223" s="8">
        <v>5.0000000000000001E-4</v>
      </c>
    </row>
    <row r="226" spans="2:23">
      <c r="B226" s="6" t="s">
        <v>103</v>
      </c>
      <c r="C226" s="17"/>
      <c r="D226" s="18"/>
      <c r="E226" s="6"/>
      <c r="F226" s="6"/>
      <c r="G226" s="6"/>
      <c r="H226" s="6"/>
      <c r="I226" s="6"/>
      <c r="J226" s="6"/>
      <c r="L226" s="6"/>
      <c r="V226" s="35" t="s">
        <v>1296</v>
      </c>
      <c r="W226" s="34" t="e">
        <f>(#REF!+#REF!)/R210</f>
        <v>#REF!</v>
      </c>
    </row>
    <row r="230" spans="2:23">
      <c r="B230" s="5" t="s">
        <v>75</v>
      </c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0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104</v>
      </c>
    </row>
    <row r="7" spans="2:15" ht="15.75">
      <c r="B7" s="2" t="s">
        <v>450</v>
      </c>
    </row>
    <row r="8" spans="2:15">
      <c r="B8" s="3" t="s">
        <v>77</v>
      </c>
      <c r="C8" s="3" t="s">
        <v>78</v>
      </c>
      <c r="D8" s="3" t="s">
        <v>106</v>
      </c>
      <c r="E8" s="3" t="s">
        <v>160</v>
      </c>
      <c r="F8" s="3" t="s">
        <v>79</v>
      </c>
      <c r="G8" s="3" t="s">
        <v>161</v>
      </c>
      <c r="H8" s="3" t="s">
        <v>82</v>
      </c>
      <c r="I8" s="3" t="s">
        <v>109</v>
      </c>
      <c r="J8" s="3" t="s">
        <v>43</v>
      </c>
      <c r="K8" s="3" t="s">
        <v>110</v>
      </c>
      <c r="L8" s="3" t="s">
        <v>85</v>
      </c>
      <c r="M8" s="3" t="s">
        <v>111</v>
      </c>
      <c r="N8" s="3" t="s">
        <v>112</v>
      </c>
      <c r="O8" s="3" t="s">
        <v>113</v>
      </c>
    </row>
    <row r="9" spans="2:15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451</v>
      </c>
      <c r="C11" s="12"/>
      <c r="D11" s="19"/>
      <c r="E11" s="3"/>
      <c r="F11" s="3"/>
      <c r="G11" s="3"/>
      <c r="H11" s="3"/>
      <c r="I11" s="9">
        <v>27433497.969999999</v>
      </c>
      <c r="L11" s="9">
        <v>285148.89</v>
      </c>
      <c r="N11" s="10">
        <v>1</v>
      </c>
      <c r="O11" s="10">
        <v>0.18360000000000001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9">
        <v>25973339.960000001</v>
      </c>
      <c r="L12" s="9">
        <v>202136.64</v>
      </c>
      <c r="N12" s="10">
        <v>0.70889999999999997</v>
      </c>
      <c r="O12" s="10">
        <v>0.13020000000000001</v>
      </c>
    </row>
    <row r="13" spans="2:15">
      <c r="B13" s="13" t="s">
        <v>452</v>
      </c>
      <c r="C13" s="14"/>
      <c r="D13" s="20"/>
      <c r="E13" s="13"/>
      <c r="F13" s="13"/>
      <c r="G13" s="13"/>
      <c r="H13" s="13"/>
      <c r="I13" s="15">
        <v>7520618.1500000004</v>
      </c>
      <c r="L13" s="15">
        <v>124885.67</v>
      </c>
      <c r="N13" s="16">
        <v>0.438</v>
      </c>
      <c r="O13" s="16">
        <v>8.0399999999999999E-2</v>
      </c>
    </row>
    <row r="14" spans="2:15">
      <c r="B14" s="6" t="s">
        <v>453</v>
      </c>
      <c r="C14" s="17">
        <v>593038</v>
      </c>
      <c r="D14" s="18" t="s">
        <v>122</v>
      </c>
      <c r="E14" s="6"/>
      <c r="F14" s="18">
        <v>520029083</v>
      </c>
      <c r="G14" s="6" t="s">
        <v>171</v>
      </c>
      <c r="H14" s="6" t="s">
        <v>93</v>
      </c>
      <c r="I14" s="7">
        <v>42786</v>
      </c>
      <c r="J14" s="7">
        <v>8676</v>
      </c>
      <c r="K14" s="7">
        <v>0</v>
      </c>
      <c r="L14" s="7">
        <v>3712.11</v>
      </c>
      <c r="M14" s="8">
        <v>4.0000000000000002E-4</v>
      </c>
      <c r="N14" s="8">
        <v>1.2999999999999999E-2</v>
      </c>
      <c r="O14" s="8">
        <v>2.3999999999999998E-3</v>
      </c>
    </row>
    <row r="15" spans="2:15">
      <c r="B15" s="6" t="s">
        <v>454</v>
      </c>
      <c r="C15" s="17">
        <v>691212</v>
      </c>
      <c r="D15" s="18" t="s">
        <v>122</v>
      </c>
      <c r="E15" s="6"/>
      <c r="F15" s="18">
        <v>520007030</v>
      </c>
      <c r="G15" s="6" t="s">
        <v>171</v>
      </c>
      <c r="H15" s="6" t="s">
        <v>93</v>
      </c>
      <c r="I15" s="7">
        <v>508793</v>
      </c>
      <c r="J15" s="7">
        <v>1050</v>
      </c>
      <c r="K15" s="7">
        <v>21.31</v>
      </c>
      <c r="L15" s="7">
        <v>5363.64</v>
      </c>
      <c r="M15" s="8">
        <v>4.0000000000000002E-4</v>
      </c>
      <c r="N15" s="8">
        <v>1.8800000000000001E-2</v>
      </c>
      <c r="O15" s="8">
        <v>3.5000000000000001E-3</v>
      </c>
    </row>
    <row r="16" spans="2:15">
      <c r="B16" s="6" t="s">
        <v>455</v>
      </c>
      <c r="C16" s="17">
        <v>604611</v>
      </c>
      <c r="D16" s="18" t="s">
        <v>122</v>
      </c>
      <c r="E16" s="6"/>
      <c r="F16" s="18">
        <v>520018078</v>
      </c>
      <c r="G16" s="6" t="s">
        <v>171</v>
      </c>
      <c r="H16" s="6" t="s">
        <v>93</v>
      </c>
      <c r="I16" s="7">
        <v>630631</v>
      </c>
      <c r="J16" s="7">
        <v>1960</v>
      </c>
      <c r="K16" s="7">
        <v>0</v>
      </c>
      <c r="L16" s="7">
        <v>12360.37</v>
      </c>
      <c r="M16" s="8">
        <v>4.0000000000000002E-4</v>
      </c>
      <c r="N16" s="8">
        <v>4.3299999999999998E-2</v>
      </c>
      <c r="O16" s="8">
        <v>8.0000000000000002E-3</v>
      </c>
    </row>
    <row r="17" spans="2:15">
      <c r="B17" s="6" t="s">
        <v>456</v>
      </c>
      <c r="C17" s="17">
        <v>695437</v>
      </c>
      <c r="D17" s="18" t="s">
        <v>122</v>
      </c>
      <c r="E17" s="6"/>
      <c r="F17" s="18">
        <v>520000522</v>
      </c>
      <c r="G17" s="6" t="s">
        <v>171</v>
      </c>
      <c r="H17" s="6" t="s">
        <v>93</v>
      </c>
      <c r="I17" s="7">
        <v>76748</v>
      </c>
      <c r="J17" s="7">
        <v>6623</v>
      </c>
      <c r="K17" s="7">
        <v>0</v>
      </c>
      <c r="L17" s="7">
        <v>5083.0200000000004</v>
      </c>
      <c r="M17" s="8">
        <v>2.9999999999999997E-4</v>
      </c>
      <c r="N17" s="8">
        <v>1.78E-2</v>
      </c>
      <c r="O17" s="8">
        <v>3.3E-3</v>
      </c>
    </row>
    <row r="18" spans="2:15">
      <c r="B18" s="6" t="s">
        <v>457</v>
      </c>
      <c r="C18" s="17">
        <v>662577</v>
      </c>
      <c r="D18" s="18" t="s">
        <v>122</v>
      </c>
      <c r="E18" s="6"/>
      <c r="F18" s="18">
        <v>520000118</v>
      </c>
      <c r="G18" s="6" t="s">
        <v>171</v>
      </c>
      <c r="H18" s="6" t="s">
        <v>93</v>
      </c>
      <c r="I18" s="7">
        <v>746574</v>
      </c>
      <c r="J18" s="7">
        <v>2131</v>
      </c>
      <c r="K18" s="7">
        <v>0</v>
      </c>
      <c r="L18" s="7">
        <v>15909.49</v>
      </c>
      <c r="M18" s="8">
        <v>5.9999999999999995E-4</v>
      </c>
      <c r="N18" s="8">
        <v>5.5800000000000002E-2</v>
      </c>
      <c r="O18" s="8">
        <v>1.0200000000000001E-2</v>
      </c>
    </row>
    <row r="19" spans="2:15">
      <c r="B19" s="6" t="s">
        <v>458</v>
      </c>
      <c r="C19" s="17">
        <v>767012</v>
      </c>
      <c r="D19" s="18" t="s">
        <v>122</v>
      </c>
      <c r="E19" s="6"/>
      <c r="F19" s="18">
        <v>520017450</v>
      </c>
      <c r="G19" s="6" t="s">
        <v>239</v>
      </c>
      <c r="H19" s="6" t="s">
        <v>93</v>
      </c>
      <c r="I19" s="7">
        <v>113028</v>
      </c>
      <c r="J19" s="7">
        <v>1700</v>
      </c>
      <c r="K19" s="7">
        <v>0</v>
      </c>
      <c r="L19" s="7">
        <v>1921.48</v>
      </c>
      <c r="M19" s="8">
        <v>4.0000000000000002E-4</v>
      </c>
      <c r="N19" s="8">
        <v>6.7000000000000002E-3</v>
      </c>
      <c r="O19" s="8">
        <v>1.1999999999999999E-3</v>
      </c>
    </row>
    <row r="20" spans="2:15">
      <c r="B20" s="6" t="s">
        <v>459</v>
      </c>
      <c r="C20" s="17">
        <v>585018</v>
      </c>
      <c r="D20" s="18" t="s">
        <v>122</v>
      </c>
      <c r="E20" s="6"/>
      <c r="F20" s="18">
        <v>520033986</v>
      </c>
      <c r="G20" s="6" t="s">
        <v>239</v>
      </c>
      <c r="H20" s="6" t="s">
        <v>93</v>
      </c>
      <c r="I20" s="7">
        <v>116557</v>
      </c>
      <c r="J20" s="7">
        <v>1940</v>
      </c>
      <c r="K20" s="7">
        <v>0</v>
      </c>
      <c r="L20" s="7">
        <v>2261.21</v>
      </c>
      <c r="M20" s="8">
        <v>5.0000000000000001E-4</v>
      </c>
      <c r="N20" s="8">
        <v>7.9000000000000008E-3</v>
      </c>
      <c r="O20" s="8">
        <v>1.5E-3</v>
      </c>
    </row>
    <row r="21" spans="2:15">
      <c r="B21" s="6" t="s">
        <v>460</v>
      </c>
      <c r="C21" s="17">
        <v>777037</v>
      </c>
      <c r="D21" s="18" t="s">
        <v>122</v>
      </c>
      <c r="E21" s="6"/>
      <c r="F21" s="18">
        <v>520022732</v>
      </c>
      <c r="G21" s="6" t="s">
        <v>210</v>
      </c>
      <c r="H21" s="6" t="s">
        <v>93</v>
      </c>
      <c r="I21" s="7">
        <v>152823</v>
      </c>
      <c r="J21" s="7">
        <v>2010</v>
      </c>
      <c r="K21" s="7">
        <v>0</v>
      </c>
      <c r="L21" s="7">
        <v>3071.74</v>
      </c>
      <c r="M21" s="8">
        <v>5.9999999999999995E-4</v>
      </c>
      <c r="N21" s="8">
        <v>1.0800000000000001E-2</v>
      </c>
      <c r="O21" s="8">
        <v>2E-3</v>
      </c>
    </row>
    <row r="22" spans="2:15">
      <c r="B22" s="6" t="s">
        <v>461</v>
      </c>
      <c r="C22" s="17">
        <v>1143429</v>
      </c>
      <c r="D22" s="18" t="s">
        <v>122</v>
      </c>
      <c r="E22" s="6"/>
      <c r="F22" s="18">
        <v>512607888</v>
      </c>
      <c r="G22" s="6" t="s">
        <v>353</v>
      </c>
      <c r="H22" s="6" t="s">
        <v>93</v>
      </c>
      <c r="I22" s="7">
        <v>2916</v>
      </c>
      <c r="J22" s="7">
        <v>12180</v>
      </c>
      <c r="K22" s="7">
        <v>0</v>
      </c>
      <c r="L22" s="7">
        <v>355.17</v>
      </c>
      <c r="M22" s="8">
        <v>2.0000000000000001E-4</v>
      </c>
      <c r="N22" s="8">
        <v>1.1999999999999999E-3</v>
      </c>
      <c r="O22" s="8">
        <v>2.0000000000000001E-4</v>
      </c>
    </row>
    <row r="23" spans="2:15">
      <c r="B23" s="6" t="s">
        <v>462</v>
      </c>
      <c r="C23" s="17">
        <v>1081942</v>
      </c>
      <c r="D23" s="18" t="s">
        <v>122</v>
      </c>
      <c r="E23" s="6"/>
      <c r="F23" s="18">
        <v>520036104</v>
      </c>
      <c r="G23" s="6" t="s">
        <v>264</v>
      </c>
      <c r="H23" s="6" t="s">
        <v>93</v>
      </c>
      <c r="I23" s="7">
        <v>71203</v>
      </c>
      <c r="J23" s="7">
        <v>1230</v>
      </c>
      <c r="K23" s="7">
        <v>0</v>
      </c>
      <c r="L23" s="7">
        <v>875.8</v>
      </c>
      <c r="M23" s="8">
        <v>2.0000000000000001E-4</v>
      </c>
      <c r="N23" s="8">
        <v>3.0999999999999999E-3</v>
      </c>
      <c r="O23" s="8">
        <v>5.9999999999999995E-4</v>
      </c>
    </row>
    <row r="24" spans="2:15">
      <c r="B24" s="6" t="s">
        <v>463</v>
      </c>
      <c r="C24" s="17">
        <v>1155019</v>
      </c>
      <c r="D24" s="18" t="s">
        <v>122</v>
      </c>
      <c r="E24" s="6"/>
      <c r="F24" s="18">
        <v>1760</v>
      </c>
      <c r="G24" s="6" t="s">
        <v>464</v>
      </c>
      <c r="H24" s="6" t="s">
        <v>93</v>
      </c>
      <c r="I24" s="7">
        <v>2201.91</v>
      </c>
      <c r="J24" s="7">
        <v>37960</v>
      </c>
      <c r="K24" s="7">
        <v>5.89</v>
      </c>
      <c r="L24" s="7">
        <v>841.73</v>
      </c>
      <c r="M24" s="8">
        <v>0</v>
      </c>
      <c r="N24" s="8">
        <v>3.0000000000000001E-3</v>
      </c>
      <c r="O24" s="8">
        <v>5.0000000000000001E-4</v>
      </c>
    </row>
    <row r="25" spans="2:15">
      <c r="B25" s="6" t="s">
        <v>465</v>
      </c>
      <c r="C25" s="17">
        <v>746016</v>
      </c>
      <c r="D25" s="18" t="s">
        <v>122</v>
      </c>
      <c r="E25" s="6"/>
      <c r="F25" s="18">
        <v>520003781</v>
      </c>
      <c r="G25" s="6" t="s">
        <v>464</v>
      </c>
      <c r="H25" s="6" t="s">
        <v>93</v>
      </c>
      <c r="I25" s="7">
        <v>24041</v>
      </c>
      <c r="J25" s="7">
        <v>9250</v>
      </c>
      <c r="K25" s="7">
        <v>0</v>
      </c>
      <c r="L25" s="7">
        <v>2223.79</v>
      </c>
      <c r="M25" s="8">
        <v>2.0000000000000001E-4</v>
      </c>
      <c r="N25" s="8">
        <v>7.7999999999999996E-3</v>
      </c>
      <c r="O25" s="8">
        <v>1.4E-3</v>
      </c>
    </row>
    <row r="26" spans="2:15">
      <c r="B26" s="6" t="s">
        <v>466</v>
      </c>
      <c r="C26" s="17">
        <v>1133875</v>
      </c>
      <c r="D26" s="18" t="s">
        <v>122</v>
      </c>
      <c r="E26" s="6"/>
      <c r="F26" s="18">
        <v>514892801</v>
      </c>
      <c r="G26" s="6" t="s">
        <v>357</v>
      </c>
      <c r="H26" s="6" t="s">
        <v>93</v>
      </c>
      <c r="I26" s="7">
        <v>81348</v>
      </c>
      <c r="J26" s="7">
        <v>2269</v>
      </c>
      <c r="K26" s="7">
        <v>0</v>
      </c>
      <c r="L26" s="7">
        <v>1845.79</v>
      </c>
      <c r="M26" s="8">
        <v>2.0000000000000001E-4</v>
      </c>
      <c r="N26" s="8">
        <v>6.4999999999999997E-3</v>
      </c>
      <c r="O26" s="8">
        <v>1.1999999999999999E-3</v>
      </c>
    </row>
    <row r="27" spans="2:15">
      <c r="B27" s="6" t="s">
        <v>467</v>
      </c>
      <c r="C27" s="17">
        <v>281014</v>
      </c>
      <c r="D27" s="18" t="s">
        <v>122</v>
      </c>
      <c r="E27" s="6"/>
      <c r="F27" s="18">
        <v>520027830</v>
      </c>
      <c r="G27" s="6" t="s">
        <v>216</v>
      </c>
      <c r="H27" s="6" t="s">
        <v>93</v>
      </c>
      <c r="I27" s="7">
        <v>417700</v>
      </c>
      <c r="J27" s="7">
        <v>1128</v>
      </c>
      <c r="K27" s="7">
        <v>0</v>
      </c>
      <c r="L27" s="7">
        <v>4711.66</v>
      </c>
      <c r="M27" s="8">
        <v>2.9999999999999997E-4</v>
      </c>
      <c r="N27" s="8">
        <v>1.6500000000000001E-2</v>
      </c>
      <c r="O27" s="8">
        <v>3.0000000000000001E-3</v>
      </c>
    </row>
    <row r="28" spans="2:15">
      <c r="B28" s="6" t="s">
        <v>468</v>
      </c>
      <c r="C28" s="17">
        <v>739037</v>
      </c>
      <c r="D28" s="18" t="s">
        <v>122</v>
      </c>
      <c r="E28" s="6"/>
      <c r="F28" s="18">
        <v>520028911</v>
      </c>
      <c r="G28" s="6" t="s">
        <v>269</v>
      </c>
      <c r="H28" s="6" t="s">
        <v>93</v>
      </c>
      <c r="I28" s="7">
        <v>2717</v>
      </c>
      <c r="J28" s="7">
        <v>148890</v>
      </c>
      <c r="K28" s="7">
        <v>0</v>
      </c>
      <c r="L28" s="7">
        <v>4045.34</v>
      </c>
      <c r="M28" s="8">
        <v>6.9999999999999999E-4</v>
      </c>
      <c r="N28" s="8">
        <v>1.4200000000000001E-2</v>
      </c>
      <c r="O28" s="8">
        <v>2.5999999999999999E-3</v>
      </c>
    </row>
    <row r="29" spans="2:15">
      <c r="B29" s="6" t="s">
        <v>469</v>
      </c>
      <c r="C29" s="17">
        <v>576017</v>
      </c>
      <c r="D29" s="18" t="s">
        <v>122</v>
      </c>
      <c r="E29" s="6"/>
      <c r="F29" s="18">
        <v>520028010</v>
      </c>
      <c r="G29" s="6" t="s">
        <v>269</v>
      </c>
      <c r="H29" s="6" t="s">
        <v>93</v>
      </c>
      <c r="I29" s="7">
        <v>4064</v>
      </c>
      <c r="J29" s="7">
        <v>35900</v>
      </c>
      <c r="K29" s="7">
        <v>0</v>
      </c>
      <c r="L29" s="7">
        <v>1458.98</v>
      </c>
      <c r="M29" s="8">
        <v>5.0000000000000001E-4</v>
      </c>
      <c r="N29" s="8">
        <v>5.1000000000000004E-3</v>
      </c>
      <c r="O29" s="8">
        <v>8.9999999999999998E-4</v>
      </c>
    </row>
    <row r="30" spans="2:15">
      <c r="B30" s="6" t="s">
        <v>470</v>
      </c>
      <c r="C30" s="17">
        <v>1155290</v>
      </c>
      <c r="D30" s="18" t="s">
        <v>122</v>
      </c>
      <c r="E30" s="6"/>
      <c r="F30" s="18">
        <v>10758801</v>
      </c>
      <c r="G30" s="6" t="s">
        <v>285</v>
      </c>
      <c r="H30" s="6" t="s">
        <v>93</v>
      </c>
      <c r="I30" s="7">
        <v>19413</v>
      </c>
      <c r="J30" s="7">
        <v>2578</v>
      </c>
      <c r="K30" s="7">
        <v>0</v>
      </c>
      <c r="L30" s="7">
        <v>500.47</v>
      </c>
      <c r="M30" s="8">
        <v>1E-4</v>
      </c>
      <c r="N30" s="8">
        <v>1.8E-3</v>
      </c>
      <c r="O30" s="8">
        <v>2.9999999999999997E-4</v>
      </c>
    </row>
    <row r="31" spans="2:15">
      <c r="B31" s="6" t="s">
        <v>471</v>
      </c>
      <c r="C31" s="17">
        <v>1084128</v>
      </c>
      <c r="D31" s="18" t="s">
        <v>122</v>
      </c>
      <c r="E31" s="6"/>
      <c r="F31" s="18">
        <v>520044322</v>
      </c>
      <c r="G31" s="6" t="s">
        <v>285</v>
      </c>
      <c r="H31" s="6" t="s">
        <v>93</v>
      </c>
      <c r="I31" s="7">
        <v>1207.94</v>
      </c>
      <c r="J31" s="7">
        <v>9371</v>
      </c>
      <c r="K31" s="7">
        <v>0</v>
      </c>
      <c r="L31" s="7">
        <v>113.2</v>
      </c>
      <c r="M31" s="8">
        <v>1E-4</v>
      </c>
      <c r="N31" s="8">
        <v>4.0000000000000002E-4</v>
      </c>
      <c r="O31" s="8">
        <v>1E-4</v>
      </c>
    </row>
    <row r="32" spans="2:15">
      <c r="B32" s="6" t="s">
        <v>472</v>
      </c>
      <c r="C32" s="17">
        <v>475020</v>
      </c>
      <c r="D32" s="18" t="s">
        <v>122</v>
      </c>
      <c r="E32" s="6"/>
      <c r="F32" s="18">
        <v>550013098</v>
      </c>
      <c r="G32" s="6" t="s">
        <v>285</v>
      </c>
      <c r="H32" s="6" t="s">
        <v>93</v>
      </c>
      <c r="I32" s="7">
        <v>278390.53000000003</v>
      </c>
      <c r="J32" s="7">
        <v>297</v>
      </c>
      <c r="K32" s="7">
        <v>0</v>
      </c>
      <c r="L32" s="7">
        <v>826.82</v>
      </c>
      <c r="M32" s="8">
        <v>2.0000000000000001E-4</v>
      </c>
      <c r="N32" s="8">
        <v>2.8999999999999998E-3</v>
      </c>
      <c r="O32" s="8">
        <v>5.0000000000000001E-4</v>
      </c>
    </row>
    <row r="33" spans="2:15">
      <c r="B33" s="6" t="s">
        <v>473</v>
      </c>
      <c r="C33" s="17">
        <v>230011</v>
      </c>
      <c r="D33" s="18" t="s">
        <v>122</v>
      </c>
      <c r="E33" s="6"/>
      <c r="F33" s="18">
        <v>520031931</v>
      </c>
      <c r="G33" s="6" t="s">
        <v>221</v>
      </c>
      <c r="H33" s="6" t="s">
        <v>93</v>
      </c>
      <c r="I33" s="7">
        <v>1751817</v>
      </c>
      <c r="J33" s="7">
        <v>256.8</v>
      </c>
      <c r="K33" s="7">
        <v>0</v>
      </c>
      <c r="L33" s="7">
        <v>4498.67</v>
      </c>
      <c r="M33" s="8">
        <v>5.9999999999999995E-4</v>
      </c>
      <c r="N33" s="8">
        <v>1.5800000000000002E-2</v>
      </c>
      <c r="O33" s="8">
        <v>2.8999999999999998E-3</v>
      </c>
    </row>
    <row r="34" spans="2:15">
      <c r="B34" s="6" t="s">
        <v>474</v>
      </c>
      <c r="C34" s="17">
        <v>2590248</v>
      </c>
      <c r="D34" s="18" t="s">
        <v>122</v>
      </c>
      <c r="E34" s="6"/>
      <c r="F34" s="18">
        <v>520036658</v>
      </c>
      <c r="G34" s="6" t="s">
        <v>205</v>
      </c>
      <c r="H34" s="6" t="s">
        <v>93</v>
      </c>
      <c r="I34" s="7">
        <v>1227086.95</v>
      </c>
      <c r="J34" s="7">
        <v>97.1</v>
      </c>
      <c r="K34" s="7">
        <v>0</v>
      </c>
      <c r="L34" s="7">
        <v>1191.5</v>
      </c>
      <c r="M34" s="8">
        <v>4.0000000000000002E-4</v>
      </c>
      <c r="N34" s="8">
        <v>4.1999999999999997E-3</v>
      </c>
      <c r="O34" s="8">
        <v>8.0000000000000004E-4</v>
      </c>
    </row>
    <row r="35" spans="2:15">
      <c r="B35" s="6" t="s">
        <v>475</v>
      </c>
      <c r="C35" s="17">
        <v>1123017</v>
      </c>
      <c r="D35" s="18" t="s">
        <v>122</v>
      </c>
      <c r="E35" s="6"/>
      <c r="F35" s="18">
        <v>512796756</v>
      </c>
      <c r="G35" s="6" t="s">
        <v>435</v>
      </c>
      <c r="H35" s="6" t="s">
        <v>93</v>
      </c>
      <c r="I35" s="7">
        <v>5429</v>
      </c>
      <c r="J35" s="7">
        <v>8300</v>
      </c>
      <c r="K35" s="7">
        <v>0</v>
      </c>
      <c r="L35" s="7">
        <v>450.61</v>
      </c>
      <c r="M35" s="8">
        <v>1E-4</v>
      </c>
      <c r="N35" s="8">
        <v>1.6000000000000001E-3</v>
      </c>
      <c r="O35" s="8">
        <v>2.9999999999999997E-4</v>
      </c>
    </row>
    <row r="36" spans="2:15">
      <c r="B36" s="6" t="s">
        <v>476</v>
      </c>
      <c r="C36" s="17">
        <v>273011</v>
      </c>
      <c r="D36" s="18" t="s">
        <v>122</v>
      </c>
      <c r="E36" s="6"/>
      <c r="F36" s="18">
        <v>520036872</v>
      </c>
      <c r="G36" s="6" t="s">
        <v>435</v>
      </c>
      <c r="H36" s="6" t="s">
        <v>93</v>
      </c>
      <c r="I36" s="7">
        <v>25028</v>
      </c>
      <c r="J36" s="7">
        <v>52350</v>
      </c>
      <c r="K36" s="7">
        <v>0</v>
      </c>
      <c r="L36" s="7">
        <v>13102.16</v>
      </c>
      <c r="M36" s="8">
        <v>2.9999999999999997E-4</v>
      </c>
      <c r="N36" s="8">
        <v>4.5900000000000003E-2</v>
      </c>
      <c r="O36" s="8">
        <v>8.3999999999999995E-3</v>
      </c>
    </row>
    <row r="37" spans="2:15">
      <c r="B37" s="6" t="s">
        <v>477</v>
      </c>
      <c r="C37" s="17">
        <v>1082379</v>
      </c>
      <c r="D37" s="18" t="s">
        <v>122</v>
      </c>
      <c r="E37" s="6"/>
      <c r="F37" s="18">
        <v>520041997</v>
      </c>
      <c r="G37" s="6" t="s">
        <v>317</v>
      </c>
      <c r="H37" s="6" t="s">
        <v>93</v>
      </c>
      <c r="I37" s="7">
        <v>34197.97</v>
      </c>
      <c r="J37" s="7">
        <v>5700</v>
      </c>
      <c r="K37" s="7">
        <v>0</v>
      </c>
      <c r="L37" s="7">
        <v>1949.28</v>
      </c>
      <c r="M37" s="8">
        <v>2.9999999999999997E-4</v>
      </c>
      <c r="N37" s="8">
        <v>6.7999999999999996E-3</v>
      </c>
      <c r="O37" s="8">
        <v>1.2999999999999999E-3</v>
      </c>
    </row>
    <row r="38" spans="2:15">
      <c r="B38" s="6" t="s">
        <v>478</v>
      </c>
      <c r="C38" s="17">
        <v>1081124</v>
      </c>
      <c r="D38" s="18" t="s">
        <v>122</v>
      </c>
      <c r="E38" s="6"/>
      <c r="F38" s="18">
        <v>520043027</v>
      </c>
      <c r="G38" s="6" t="s">
        <v>479</v>
      </c>
      <c r="H38" s="6" t="s">
        <v>93</v>
      </c>
      <c r="I38" s="7">
        <v>9966</v>
      </c>
      <c r="J38" s="7">
        <v>46240</v>
      </c>
      <c r="K38" s="7">
        <v>0</v>
      </c>
      <c r="L38" s="7">
        <v>4608.28</v>
      </c>
      <c r="M38" s="8">
        <v>2.0000000000000001E-4</v>
      </c>
      <c r="N38" s="8">
        <v>1.6199999999999999E-2</v>
      </c>
      <c r="O38" s="8">
        <v>3.0000000000000001E-3</v>
      </c>
    </row>
    <row r="39" spans="2:15">
      <c r="B39" s="6" t="s">
        <v>480</v>
      </c>
      <c r="C39" s="17">
        <v>1134402</v>
      </c>
      <c r="D39" s="18" t="s">
        <v>122</v>
      </c>
      <c r="E39" s="6"/>
      <c r="F39" s="18">
        <v>880326081</v>
      </c>
      <c r="G39" s="6" t="s">
        <v>360</v>
      </c>
      <c r="H39" s="6" t="s">
        <v>93</v>
      </c>
      <c r="I39" s="7">
        <v>11498.67</v>
      </c>
      <c r="J39" s="7">
        <v>24100</v>
      </c>
      <c r="K39" s="7">
        <v>0</v>
      </c>
      <c r="L39" s="7">
        <v>2771.18</v>
      </c>
      <c r="M39" s="8">
        <v>2.0000000000000001E-4</v>
      </c>
      <c r="N39" s="8">
        <v>9.7000000000000003E-3</v>
      </c>
      <c r="O39" s="8">
        <v>1.8E-3</v>
      </c>
    </row>
    <row r="40" spans="2:15">
      <c r="B40" s="6" t="s">
        <v>481</v>
      </c>
      <c r="C40" s="17">
        <v>629014</v>
      </c>
      <c r="D40" s="18" t="s">
        <v>122</v>
      </c>
      <c r="E40" s="6"/>
      <c r="F40" s="18">
        <v>520013954</v>
      </c>
      <c r="G40" s="6" t="s">
        <v>482</v>
      </c>
      <c r="H40" s="6" t="s">
        <v>93</v>
      </c>
      <c r="I40" s="7">
        <v>80179</v>
      </c>
      <c r="J40" s="7">
        <v>3258</v>
      </c>
      <c r="K40" s="7">
        <v>0</v>
      </c>
      <c r="L40" s="7">
        <v>2612.23</v>
      </c>
      <c r="M40" s="8">
        <v>1E-4</v>
      </c>
      <c r="N40" s="8">
        <v>9.1999999999999998E-3</v>
      </c>
      <c r="O40" s="8">
        <v>1.6999999999999999E-3</v>
      </c>
    </row>
    <row r="41" spans="2:15">
      <c r="B41" s="6" t="s">
        <v>483</v>
      </c>
      <c r="C41" s="17">
        <v>1130699</v>
      </c>
      <c r="D41" s="18" t="s">
        <v>122</v>
      </c>
      <c r="E41" s="6"/>
      <c r="F41" s="18">
        <v>529592</v>
      </c>
      <c r="G41" s="6" t="s">
        <v>482</v>
      </c>
      <c r="H41" s="6" t="s">
        <v>93</v>
      </c>
      <c r="I41" s="7">
        <v>21129</v>
      </c>
      <c r="J41" s="7">
        <v>17380</v>
      </c>
      <c r="K41" s="7">
        <v>0</v>
      </c>
      <c r="L41" s="7">
        <v>3672.22</v>
      </c>
      <c r="M41" s="8">
        <v>2.0000000000000001E-4</v>
      </c>
      <c r="N41" s="8">
        <v>1.29E-2</v>
      </c>
      <c r="O41" s="8">
        <v>2.3999999999999998E-3</v>
      </c>
    </row>
    <row r="42" spans="2:15">
      <c r="B42" s="6" t="s">
        <v>484</v>
      </c>
      <c r="C42" s="17">
        <v>1095835</v>
      </c>
      <c r="D42" s="18" t="s">
        <v>122</v>
      </c>
      <c r="E42" s="6"/>
      <c r="F42" s="18">
        <v>511659401</v>
      </c>
      <c r="G42" s="6" t="s">
        <v>192</v>
      </c>
      <c r="H42" s="6" t="s">
        <v>93</v>
      </c>
      <c r="I42" s="7">
        <v>76928.87</v>
      </c>
      <c r="J42" s="7">
        <v>5200</v>
      </c>
      <c r="K42" s="7">
        <v>0</v>
      </c>
      <c r="L42" s="7">
        <v>4000.3</v>
      </c>
      <c r="M42" s="8">
        <v>5.9999999999999995E-4</v>
      </c>
      <c r="N42" s="8">
        <v>1.4E-2</v>
      </c>
      <c r="O42" s="8">
        <v>2.5999999999999999E-3</v>
      </c>
    </row>
    <row r="43" spans="2:15">
      <c r="B43" s="6" t="s">
        <v>485</v>
      </c>
      <c r="C43" s="17">
        <v>390013</v>
      </c>
      <c r="D43" s="18" t="s">
        <v>122</v>
      </c>
      <c r="E43" s="6"/>
      <c r="F43" s="18">
        <v>520038506</v>
      </c>
      <c r="G43" s="6" t="s">
        <v>192</v>
      </c>
      <c r="H43" s="6" t="s">
        <v>93</v>
      </c>
      <c r="I43" s="7">
        <v>55751</v>
      </c>
      <c r="J43" s="7">
        <v>4130</v>
      </c>
      <c r="K43" s="7">
        <v>16.170000000000002</v>
      </c>
      <c r="L43" s="7">
        <v>2318.6799999999998</v>
      </c>
      <c r="M43" s="8">
        <v>2.9999999999999997E-4</v>
      </c>
      <c r="N43" s="8">
        <v>8.0999999999999996E-3</v>
      </c>
      <c r="O43" s="8">
        <v>1.5E-3</v>
      </c>
    </row>
    <row r="44" spans="2:15">
      <c r="B44" s="6" t="s">
        <v>486</v>
      </c>
      <c r="C44" s="17">
        <v>1097278</v>
      </c>
      <c r="D44" s="18" t="s">
        <v>122</v>
      </c>
      <c r="E44" s="6"/>
      <c r="F44" s="18">
        <v>520026683</v>
      </c>
      <c r="G44" s="6" t="s">
        <v>192</v>
      </c>
      <c r="H44" s="6" t="s">
        <v>93</v>
      </c>
      <c r="I44" s="7">
        <v>92858</v>
      </c>
      <c r="J44" s="7">
        <v>2100</v>
      </c>
      <c r="K44" s="7">
        <v>0</v>
      </c>
      <c r="L44" s="7">
        <v>1950.02</v>
      </c>
      <c r="M44" s="8">
        <v>2.0000000000000001E-4</v>
      </c>
      <c r="N44" s="8">
        <v>6.7999999999999996E-3</v>
      </c>
      <c r="O44" s="8">
        <v>1.2999999999999999E-3</v>
      </c>
    </row>
    <row r="45" spans="2:15">
      <c r="B45" s="6" t="s">
        <v>487</v>
      </c>
      <c r="C45" s="17">
        <v>226019</v>
      </c>
      <c r="D45" s="18" t="s">
        <v>122</v>
      </c>
      <c r="E45" s="6"/>
      <c r="F45" s="18">
        <v>520024126</v>
      </c>
      <c r="G45" s="6" t="s">
        <v>192</v>
      </c>
      <c r="H45" s="6" t="s">
        <v>93</v>
      </c>
      <c r="I45" s="7">
        <v>670184.31000000006</v>
      </c>
      <c r="J45" s="7">
        <v>771</v>
      </c>
      <c r="K45" s="7">
        <v>0</v>
      </c>
      <c r="L45" s="7">
        <v>5167.12</v>
      </c>
      <c r="M45" s="8">
        <v>8.0000000000000004E-4</v>
      </c>
      <c r="N45" s="8">
        <v>1.8100000000000002E-2</v>
      </c>
      <c r="O45" s="8">
        <v>3.3E-3</v>
      </c>
    </row>
    <row r="46" spans="2:15">
      <c r="B46" s="6" t="s">
        <v>488</v>
      </c>
      <c r="C46" s="17">
        <v>2260190</v>
      </c>
      <c r="D46" s="18" t="s">
        <v>122</v>
      </c>
      <c r="E46" s="6"/>
      <c r="F46" s="18">
        <v>520024126</v>
      </c>
      <c r="G46" s="6" t="s">
        <v>192</v>
      </c>
      <c r="H46" s="6" t="s">
        <v>93</v>
      </c>
      <c r="I46" s="7">
        <v>22268</v>
      </c>
      <c r="J46" s="7">
        <v>770.58</v>
      </c>
      <c r="K46" s="7">
        <v>0</v>
      </c>
      <c r="L46" s="7">
        <v>171.59</v>
      </c>
      <c r="M46" s="8">
        <v>0</v>
      </c>
      <c r="N46" s="8">
        <v>5.9999999999999995E-4</v>
      </c>
      <c r="O46" s="8">
        <v>1E-4</v>
      </c>
    </row>
    <row r="47" spans="2:15">
      <c r="B47" s="6" t="s">
        <v>489</v>
      </c>
      <c r="C47" s="17">
        <v>323014</v>
      </c>
      <c r="D47" s="18" t="s">
        <v>122</v>
      </c>
      <c r="E47" s="6"/>
      <c r="F47" s="18">
        <v>520037789</v>
      </c>
      <c r="G47" s="6" t="s">
        <v>192</v>
      </c>
      <c r="H47" s="6" t="s">
        <v>93</v>
      </c>
      <c r="I47" s="7">
        <v>14826</v>
      </c>
      <c r="J47" s="7">
        <v>13830</v>
      </c>
      <c r="K47" s="7">
        <v>0</v>
      </c>
      <c r="L47" s="7">
        <v>2050.44</v>
      </c>
      <c r="M47" s="8">
        <v>2.9999999999999997E-4</v>
      </c>
      <c r="N47" s="8">
        <v>7.1999999999999998E-3</v>
      </c>
      <c r="O47" s="8">
        <v>1.2999999999999999E-3</v>
      </c>
    </row>
    <row r="48" spans="2:15">
      <c r="B48" s="6" t="s">
        <v>490</v>
      </c>
      <c r="C48" s="17">
        <v>1119478</v>
      </c>
      <c r="D48" s="18" t="s">
        <v>122</v>
      </c>
      <c r="E48" s="6"/>
      <c r="F48" s="18">
        <v>510960719</v>
      </c>
      <c r="G48" s="6" t="s">
        <v>192</v>
      </c>
      <c r="H48" s="6" t="s">
        <v>93</v>
      </c>
      <c r="I48" s="7">
        <v>19139</v>
      </c>
      <c r="J48" s="7">
        <v>20480</v>
      </c>
      <c r="K48" s="7">
        <v>0</v>
      </c>
      <c r="L48" s="7">
        <v>3919.67</v>
      </c>
      <c r="M48" s="8">
        <v>2.0000000000000001E-4</v>
      </c>
      <c r="N48" s="8">
        <v>1.37E-2</v>
      </c>
      <c r="O48" s="8">
        <v>2.5000000000000001E-3</v>
      </c>
    </row>
    <row r="49" spans="2:15">
      <c r="B49" s="6" t="s">
        <v>491</v>
      </c>
      <c r="C49" s="17">
        <v>126011</v>
      </c>
      <c r="D49" s="18" t="s">
        <v>122</v>
      </c>
      <c r="E49" s="6"/>
      <c r="F49" s="18">
        <v>520033234</v>
      </c>
      <c r="G49" s="6" t="s">
        <v>228</v>
      </c>
      <c r="H49" s="6" t="s">
        <v>93</v>
      </c>
      <c r="I49" s="7">
        <v>109189</v>
      </c>
      <c r="J49" s="7">
        <v>2720</v>
      </c>
      <c r="K49" s="7">
        <v>0</v>
      </c>
      <c r="L49" s="7">
        <v>2969.94</v>
      </c>
      <c r="M49" s="8">
        <v>5.9999999999999995E-4</v>
      </c>
      <c r="N49" s="8">
        <v>1.04E-2</v>
      </c>
      <c r="O49" s="8">
        <v>1.9E-3</v>
      </c>
    </row>
    <row r="50" spans="2:15">
      <c r="B50" s="13" t="s">
        <v>492</v>
      </c>
      <c r="C50" s="14"/>
      <c r="D50" s="20"/>
      <c r="E50" s="13"/>
      <c r="F50" s="13"/>
      <c r="G50" s="13"/>
      <c r="H50" s="13"/>
      <c r="I50" s="15">
        <v>7941015.4900000002</v>
      </c>
      <c r="L50" s="15">
        <v>65377.5</v>
      </c>
      <c r="N50" s="16">
        <v>0.2293</v>
      </c>
      <c r="O50" s="16">
        <v>4.2099999999999999E-2</v>
      </c>
    </row>
    <row r="51" spans="2:15">
      <c r="B51" s="6" t="s">
        <v>493</v>
      </c>
      <c r="C51" s="17">
        <v>763011</v>
      </c>
      <c r="D51" s="18" t="s">
        <v>122</v>
      </c>
      <c r="E51" s="6"/>
      <c r="F51" s="18">
        <v>520029026</v>
      </c>
      <c r="G51" s="6" t="s">
        <v>171</v>
      </c>
      <c r="H51" s="6" t="s">
        <v>93</v>
      </c>
      <c r="I51" s="7">
        <v>20129</v>
      </c>
      <c r="J51" s="7">
        <v>10050</v>
      </c>
      <c r="K51" s="7">
        <v>31.23</v>
      </c>
      <c r="L51" s="7">
        <v>2054.19</v>
      </c>
      <c r="M51" s="8">
        <v>5.9999999999999995E-4</v>
      </c>
      <c r="N51" s="8">
        <v>7.1999999999999998E-3</v>
      </c>
      <c r="O51" s="8">
        <v>1.2999999999999999E-3</v>
      </c>
    </row>
    <row r="52" spans="2:15">
      <c r="B52" s="6" t="s">
        <v>494</v>
      </c>
      <c r="C52" s="17">
        <v>1129501</v>
      </c>
      <c r="D52" s="18" t="s">
        <v>122</v>
      </c>
      <c r="E52" s="6"/>
      <c r="F52" s="18">
        <v>513910703</v>
      </c>
      <c r="G52" s="6" t="s">
        <v>239</v>
      </c>
      <c r="H52" s="6" t="s">
        <v>93</v>
      </c>
      <c r="I52" s="7">
        <v>7926</v>
      </c>
      <c r="J52" s="7">
        <v>9525</v>
      </c>
      <c r="K52" s="7">
        <v>0</v>
      </c>
      <c r="L52" s="7">
        <v>754.95</v>
      </c>
      <c r="M52" s="8">
        <v>5.0000000000000001E-4</v>
      </c>
      <c r="N52" s="8">
        <v>2.5999999999999999E-3</v>
      </c>
      <c r="O52" s="8">
        <v>5.0000000000000001E-4</v>
      </c>
    </row>
    <row r="53" spans="2:15">
      <c r="B53" s="6" t="s">
        <v>495</v>
      </c>
      <c r="C53" s="17">
        <v>224014</v>
      </c>
      <c r="D53" s="18" t="s">
        <v>122</v>
      </c>
      <c r="E53" s="6"/>
      <c r="F53" s="18">
        <v>520036120</v>
      </c>
      <c r="G53" s="6" t="s">
        <v>239</v>
      </c>
      <c r="H53" s="6" t="s">
        <v>93</v>
      </c>
      <c r="I53" s="7">
        <v>17785</v>
      </c>
      <c r="J53" s="7">
        <v>2959</v>
      </c>
      <c r="K53" s="7">
        <v>0</v>
      </c>
      <c r="L53" s="7">
        <v>526.26</v>
      </c>
      <c r="M53" s="8">
        <v>2.9999999999999997E-4</v>
      </c>
      <c r="N53" s="8">
        <v>1.8E-3</v>
      </c>
      <c r="O53" s="8">
        <v>2.9999999999999997E-4</v>
      </c>
    </row>
    <row r="54" spans="2:15">
      <c r="B54" s="6" t="s">
        <v>496</v>
      </c>
      <c r="C54" s="17">
        <v>566018</v>
      </c>
      <c r="D54" s="18" t="s">
        <v>122</v>
      </c>
      <c r="E54" s="6"/>
      <c r="F54" s="18">
        <v>520007469</v>
      </c>
      <c r="G54" s="6" t="s">
        <v>239</v>
      </c>
      <c r="H54" s="6" t="s">
        <v>93</v>
      </c>
      <c r="I54" s="7">
        <v>13679</v>
      </c>
      <c r="J54" s="7">
        <v>4006</v>
      </c>
      <c r="K54" s="7">
        <v>0</v>
      </c>
      <c r="L54" s="7">
        <v>547.98</v>
      </c>
      <c r="M54" s="8">
        <v>2.0000000000000001E-4</v>
      </c>
      <c r="N54" s="8">
        <v>1.9E-3</v>
      </c>
      <c r="O54" s="8">
        <v>4.0000000000000002E-4</v>
      </c>
    </row>
    <row r="55" spans="2:15">
      <c r="B55" s="6" t="s">
        <v>497</v>
      </c>
      <c r="C55" s="17">
        <v>5010129</v>
      </c>
      <c r="D55" s="18" t="s">
        <v>122</v>
      </c>
      <c r="E55" s="6"/>
      <c r="F55" s="18">
        <v>520039967</v>
      </c>
      <c r="G55" s="6" t="s">
        <v>210</v>
      </c>
      <c r="H55" s="6" t="s">
        <v>93</v>
      </c>
      <c r="I55" s="7">
        <v>2780</v>
      </c>
      <c r="J55" s="7">
        <v>6250</v>
      </c>
      <c r="K55" s="7">
        <v>3.8</v>
      </c>
      <c r="L55" s="7">
        <v>177.55</v>
      </c>
      <c r="M55" s="8">
        <v>1E-4</v>
      </c>
      <c r="N55" s="8">
        <v>5.9999999999999995E-4</v>
      </c>
      <c r="O55" s="8">
        <v>1E-4</v>
      </c>
    </row>
    <row r="56" spans="2:15">
      <c r="B56" s="6" t="s">
        <v>498</v>
      </c>
      <c r="C56" s="17">
        <v>829010</v>
      </c>
      <c r="D56" s="18" t="s">
        <v>122</v>
      </c>
      <c r="E56" s="6"/>
      <c r="F56" s="18">
        <v>520033291</v>
      </c>
      <c r="G56" s="6" t="s">
        <v>210</v>
      </c>
      <c r="H56" s="6" t="s">
        <v>93</v>
      </c>
      <c r="I56" s="7">
        <v>15249</v>
      </c>
      <c r="J56" s="7">
        <v>1392</v>
      </c>
      <c r="K56" s="7">
        <v>0</v>
      </c>
      <c r="L56" s="7">
        <v>212.27</v>
      </c>
      <c r="M56" s="8">
        <v>2.0000000000000001E-4</v>
      </c>
      <c r="N56" s="8">
        <v>6.9999999999999999E-4</v>
      </c>
      <c r="O56" s="8">
        <v>1E-4</v>
      </c>
    </row>
    <row r="57" spans="2:15">
      <c r="B57" s="6" t="s">
        <v>499</v>
      </c>
      <c r="C57" s="17">
        <v>1123777</v>
      </c>
      <c r="D57" s="18" t="s">
        <v>122</v>
      </c>
      <c r="E57" s="6"/>
      <c r="F57" s="18">
        <v>514068980</v>
      </c>
      <c r="G57" s="6" t="s">
        <v>210</v>
      </c>
      <c r="H57" s="6" t="s">
        <v>93</v>
      </c>
      <c r="I57" s="7">
        <v>7000</v>
      </c>
      <c r="J57" s="7">
        <v>6380</v>
      </c>
      <c r="K57" s="7">
        <v>0</v>
      </c>
      <c r="L57" s="7">
        <v>446.6</v>
      </c>
      <c r="M57" s="8">
        <v>5.0000000000000001E-4</v>
      </c>
      <c r="N57" s="8">
        <v>1.6000000000000001E-3</v>
      </c>
      <c r="O57" s="8">
        <v>2.9999999999999997E-4</v>
      </c>
    </row>
    <row r="58" spans="2:15">
      <c r="B58" s="6" t="s">
        <v>500</v>
      </c>
      <c r="C58" s="17">
        <v>1161264</v>
      </c>
      <c r="D58" s="18" t="s">
        <v>122</v>
      </c>
      <c r="E58" s="6"/>
      <c r="F58" s="18">
        <v>511344186</v>
      </c>
      <c r="G58" s="6" t="s">
        <v>210</v>
      </c>
      <c r="H58" s="6" t="s">
        <v>93</v>
      </c>
      <c r="I58" s="7">
        <v>5874</v>
      </c>
      <c r="J58" s="7">
        <v>14030</v>
      </c>
      <c r="K58" s="7">
        <v>0</v>
      </c>
      <c r="L58" s="7">
        <v>824.12</v>
      </c>
      <c r="M58" s="8">
        <v>5.0000000000000001E-4</v>
      </c>
      <c r="N58" s="8">
        <v>2.8999999999999998E-3</v>
      </c>
      <c r="O58" s="8">
        <v>5.0000000000000001E-4</v>
      </c>
    </row>
    <row r="59" spans="2:15">
      <c r="B59" s="6" t="s">
        <v>501</v>
      </c>
      <c r="C59" s="17">
        <v>1123850</v>
      </c>
      <c r="D59" s="18" t="s">
        <v>122</v>
      </c>
      <c r="E59" s="6"/>
      <c r="F59" s="18">
        <v>514065283</v>
      </c>
      <c r="G59" s="6" t="s">
        <v>210</v>
      </c>
      <c r="H59" s="6" t="s">
        <v>93</v>
      </c>
      <c r="I59" s="7">
        <v>8121</v>
      </c>
      <c r="J59" s="7">
        <v>901.1</v>
      </c>
      <c r="K59" s="7">
        <v>0</v>
      </c>
      <c r="L59" s="7">
        <v>73.180000000000007</v>
      </c>
      <c r="M59" s="8">
        <v>1E-4</v>
      </c>
      <c r="N59" s="8">
        <v>2.9999999999999997E-4</v>
      </c>
      <c r="O59" s="8">
        <v>0</v>
      </c>
    </row>
    <row r="60" spans="2:15">
      <c r="B60" s="6" t="s">
        <v>502</v>
      </c>
      <c r="C60" s="17">
        <v>1104249</v>
      </c>
      <c r="D60" s="18" t="s">
        <v>122</v>
      </c>
      <c r="E60" s="6"/>
      <c r="F60" s="18">
        <v>513770669</v>
      </c>
      <c r="G60" s="6" t="s">
        <v>210</v>
      </c>
      <c r="H60" s="6" t="s">
        <v>93</v>
      </c>
      <c r="I60" s="7">
        <v>8037</v>
      </c>
      <c r="J60" s="7">
        <v>19640</v>
      </c>
      <c r="K60" s="7">
        <v>0</v>
      </c>
      <c r="L60" s="7">
        <v>1578.47</v>
      </c>
      <c r="M60" s="8">
        <v>5.9999999999999995E-4</v>
      </c>
      <c r="N60" s="8">
        <v>5.4999999999999997E-3</v>
      </c>
      <c r="O60" s="8">
        <v>1E-3</v>
      </c>
    </row>
    <row r="61" spans="2:15">
      <c r="B61" s="6" t="s">
        <v>503</v>
      </c>
      <c r="C61" s="17">
        <v>258012</v>
      </c>
      <c r="D61" s="18" t="s">
        <v>122</v>
      </c>
      <c r="E61" s="6"/>
      <c r="F61" s="18">
        <v>520036732</v>
      </c>
      <c r="G61" s="6" t="s">
        <v>210</v>
      </c>
      <c r="H61" s="6" t="s">
        <v>93</v>
      </c>
      <c r="I61" s="7">
        <v>1481</v>
      </c>
      <c r="J61" s="7">
        <v>12280</v>
      </c>
      <c r="K61" s="7">
        <v>3.69</v>
      </c>
      <c r="L61" s="7">
        <v>185.55</v>
      </c>
      <c r="M61" s="8">
        <v>2.0000000000000001E-4</v>
      </c>
      <c r="N61" s="8">
        <v>6.9999999999999999E-4</v>
      </c>
      <c r="O61" s="8">
        <v>1E-4</v>
      </c>
    </row>
    <row r="62" spans="2:15">
      <c r="B62" s="6" t="s">
        <v>504</v>
      </c>
      <c r="C62" s="17">
        <v>314013</v>
      </c>
      <c r="D62" s="18" t="s">
        <v>122</v>
      </c>
      <c r="E62" s="6"/>
      <c r="F62" s="18">
        <v>520037565</v>
      </c>
      <c r="G62" s="6" t="s">
        <v>252</v>
      </c>
      <c r="H62" s="6" t="s">
        <v>93</v>
      </c>
      <c r="I62" s="7">
        <v>5826</v>
      </c>
      <c r="J62" s="7">
        <v>24770</v>
      </c>
      <c r="K62" s="7">
        <v>0</v>
      </c>
      <c r="L62" s="7">
        <v>1443.1</v>
      </c>
      <c r="M62" s="8">
        <v>1E-3</v>
      </c>
      <c r="N62" s="8">
        <v>5.1000000000000004E-3</v>
      </c>
      <c r="O62" s="8">
        <v>8.9999999999999998E-4</v>
      </c>
    </row>
    <row r="63" spans="2:15">
      <c r="B63" s="6" t="s">
        <v>505</v>
      </c>
      <c r="C63" s="17">
        <v>715011</v>
      </c>
      <c r="D63" s="18" t="s">
        <v>122</v>
      </c>
      <c r="E63" s="6"/>
      <c r="F63" s="18">
        <v>520025990</v>
      </c>
      <c r="G63" s="6" t="s">
        <v>264</v>
      </c>
      <c r="H63" s="6" t="s">
        <v>93</v>
      </c>
      <c r="I63" s="7">
        <v>10658</v>
      </c>
      <c r="J63" s="7">
        <v>585</v>
      </c>
      <c r="K63" s="7">
        <v>0</v>
      </c>
      <c r="L63" s="7">
        <v>62.35</v>
      </c>
      <c r="M63" s="8">
        <v>1E-4</v>
      </c>
      <c r="N63" s="8">
        <v>2.0000000000000001E-4</v>
      </c>
      <c r="O63" s="8">
        <v>0</v>
      </c>
    </row>
    <row r="64" spans="2:15">
      <c r="B64" s="6" t="s">
        <v>506</v>
      </c>
      <c r="C64" s="17">
        <v>1132315</v>
      </c>
      <c r="D64" s="18" t="s">
        <v>122</v>
      </c>
      <c r="E64" s="6"/>
      <c r="F64" s="18">
        <v>510381601</v>
      </c>
      <c r="G64" s="6" t="s">
        <v>264</v>
      </c>
      <c r="H64" s="6" t="s">
        <v>93</v>
      </c>
      <c r="I64" s="7">
        <v>6659</v>
      </c>
      <c r="J64" s="7">
        <v>3900</v>
      </c>
      <c r="K64" s="7">
        <v>0</v>
      </c>
      <c r="L64" s="7">
        <v>259.7</v>
      </c>
      <c r="M64" s="8">
        <v>1E-4</v>
      </c>
      <c r="N64" s="8">
        <v>8.9999999999999998E-4</v>
      </c>
      <c r="O64" s="8">
        <v>2.0000000000000001E-4</v>
      </c>
    </row>
    <row r="65" spans="2:15">
      <c r="B65" s="6" t="s">
        <v>507</v>
      </c>
      <c r="C65" s="17">
        <v>434019</v>
      </c>
      <c r="D65" s="18" t="s">
        <v>122</v>
      </c>
      <c r="E65" s="6"/>
      <c r="F65" s="18">
        <v>520039298</v>
      </c>
      <c r="G65" s="6" t="s">
        <v>264</v>
      </c>
      <c r="H65" s="6" t="s">
        <v>93</v>
      </c>
      <c r="I65" s="7">
        <v>117447</v>
      </c>
      <c r="J65" s="7">
        <v>556</v>
      </c>
      <c r="K65" s="7">
        <v>0</v>
      </c>
      <c r="L65" s="7">
        <v>653.01</v>
      </c>
      <c r="M65" s="8">
        <v>4.0000000000000002E-4</v>
      </c>
      <c r="N65" s="8">
        <v>2.3E-3</v>
      </c>
      <c r="O65" s="8">
        <v>4.0000000000000002E-4</v>
      </c>
    </row>
    <row r="66" spans="2:15">
      <c r="B66" s="6" t="s">
        <v>508</v>
      </c>
      <c r="C66" s="17">
        <v>627034</v>
      </c>
      <c r="D66" s="18" t="s">
        <v>122</v>
      </c>
      <c r="E66" s="6"/>
      <c r="F66" s="18">
        <v>520025602</v>
      </c>
      <c r="G66" s="6" t="s">
        <v>509</v>
      </c>
      <c r="H66" s="6" t="s">
        <v>93</v>
      </c>
      <c r="I66" s="7">
        <v>5311</v>
      </c>
      <c r="J66" s="7">
        <v>5496</v>
      </c>
      <c r="K66" s="7">
        <v>0</v>
      </c>
      <c r="L66" s="7">
        <v>291.89</v>
      </c>
      <c r="M66" s="8">
        <v>2.0000000000000001E-4</v>
      </c>
      <c r="N66" s="8">
        <v>1E-3</v>
      </c>
      <c r="O66" s="8">
        <v>2.0000000000000001E-4</v>
      </c>
    </row>
    <row r="67" spans="2:15">
      <c r="B67" s="6" t="s">
        <v>510</v>
      </c>
      <c r="C67" s="17">
        <v>1087022</v>
      </c>
      <c r="D67" s="18" t="s">
        <v>122</v>
      </c>
      <c r="E67" s="6"/>
      <c r="F67" s="18">
        <v>512157603</v>
      </c>
      <c r="G67" s="6" t="s">
        <v>509</v>
      </c>
      <c r="H67" s="6" t="s">
        <v>93</v>
      </c>
      <c r="I67" s="7">
        <v>7195</v>
      </c>
      <c r="J67" s="7">
        <v>11790</v>
      </c>
      <c r="K67" s="7">
        <v>0</v>
      </c>
      <c r="L67" s="7">
        <v>848.29</v>
      </c>
      <c r="M67" s="8">
        <v>5.0000000000000001E-4</v>
      </c>
      <c r="N67" s="8">
        <v>3.0000000000000001E-3</v>
      </c>
      <c r="O67" s="8">
        <v>5.0000000000000001E-4</v>
      </c>
    </row>
    <row r="68" spans="2:15">
      <c r="B68" s="6" t="s">
        <v>511</v>
      </c>
      <c r="C68" s="17">
        <v>315010</v>
      </c>
      <c r="D68" s="18" t="s">
        <v>122</v>
      </c>
      <c r="E68" s="6"/>
      <c r="F68" s="18">
        <v>520037284</v>
      </c>
      <c r="G68" s="6" t="s">
        <v>509</v>
      </c>
      <c r="H68" s="6" t="s">
        <v>93</v>
      </c>
      <c r="I68" s="7">
        <v>768</v>
      </c>
      <c r="J68" s="7">
        <v>10940</v>
      </c>
      <c r="K68" s="7">
        <v>0</v>
      </c>
      <c r="L68" s="7">
        <v>84.02</v>
      </c>
      <c r="M68" s="8">
        <v>1E-4</v>
      </c>
      <c r="N68" s="8">
        <v>2.9999999999999997E-4</v>
      </c>
      <c r="O68" s="8">
        <v>1E-4</v>
      </c>
    </row>
    <row r="69" spans="2:15">
      <c r="B69" s="6" t="s">
        <v>512</v>
      </c>
      <c r="C69" s="17">
        <v>1132356</v>
      </c>
      <c r="D69" s="18" t="s">
        <v>122</v>
      </c>
      <c r="E69" s="6"/>
      <c r="F69" s="18">
        <v>515001659</v>
      </c>
      <c r="G69" s="6" t="s">
        <v>357</v>
      </c>
      <c r="H69" s="6" t="s">
        <v>93</v>
      </c>
      <c r="I69" s="7">
        <v>136898</v>
      </c>
      <c r="J69" s="7">
        <v>1226</v>
      </c>
      <c r="K69" s="7">
        <v>0</v>
      </c>
      <c r="L69" s="7">
        <v>1678.37</v>
      </c>
      <c r="M69" s="8">
        <v>1.2999999999999999E-3</v>
      </c>
      <c r="N69" s="8">
        <v>5.8999999999999999E-3</v>
      </c>
      <c r="O69" s="8">
        <v>1.1000000000000001E-3</v>
      </c>
    </row>
    <row r="70" spans="2:15">
      <c r="B70" s="6" t="s">
        <v>513</v>
      </c>
      <c r="C70" s="17">
        <v>1081561</v>
      </c>
      <c r="D70" s="18" t="s">
        <v>122</v>
      </c>
      <c r="E70" s="6"/>
      <c r="F70" s="18">
        <v>520043480</v>
      </c>
      <c r="G70" s="6" t="s">
        <v>357</v>
      </c>
      <c r="H70" s="6" t="s">
        <v>93</v>
      </c>
      <c r="I70" s="7">
        <v>3534</v>
      </c>
      <c r="J70" s="7">
        <v>8896</v>
      </c>
      <c r="K70" s="7">
        <v>0</v>
      </c>
      <c r="L70" s="7">
        <v>314.38</v>
      </c>
      <c r="M70" s="8">
        <v>4.0000000000000002E-4</v>
      </c>
      <c r="N70" s="8">
        <v>1.1000000000000001E-3</v>
      </c>
      <c r="O70" s="8">
        <v>2.0000000000000001E-4</v>
      </c>
    </row>
    <row r="71" spans="2:15">
      <c r="B71" s="6" t="s">
        <v>514</v>
      </c>
      <c r="C71" s="17">
        <v>1080324</v>
      </c>
      <c r="D71" s="18" t="s">
        <v>122</v>
      </c>
      <c r="E71" s="6"/>
      <c r="F71" s="18">
        <v>520041575</v>
      </c>
      <c r="G71" s="6" t="s">
        <v>357</v>
      </c>
      <c r="H71" s="6" t="s">
        <v>93</v>
      </c>
      <c r="I71" s="7">
        <v>9041</v>
      </c>
      <c r="J71" s="7">
        <v>5140</v>
      </c>
      <c r="K71" s="7">
        <v>0</v>
      </c>
      <c r="L71" s="7">
        <v>464.71</v>
      </c>
      <c r="M71" s="8">
        <v>5.9999999999999995E-4</v>
      </c>
      <c r="N71" s="8">
        <v>1.6000000000000001E-3</v>
      </c>
      <c r="O71" s="8">
        <v>2.9999999999999997E-4</v>
      </c>
    </row>
    <row r="72" spans="2:15">
      <c r="B72" s="6" t="s">
        <v>515</v>
      </c>
      <c r="C72" s="17">
        <v>1091065</v>
      </c>
      <c r="D72" s="18" t="s">
        <v>122</v>
      </c>
      <c r="E72" s="6"/>
      <c r="F72" s="18">
        <v>511527202</v>
      </c>
      <c r="G72" s="6" t="s">
        <v>410</v>
      </c>
      <c r="H72" s="6" t="s">
        <v>93</v>
      </c>
      <c r="I72" s="7">
        <v>68062.960000000006</v>
      </c>
      <c r="J72" s="7">
        <v>2236</v>
      </c>
      <c r="K72" s="7">
        <v>0</v>
      </c>
      <c r="L72" s="7">
        <v>1521.89</v>
      </c>
      <c r="M72" s="8">
        <v>5.9999999999999995E-4</v>
      </c>
      <c r="N72" s="8">
        <v>5.3E-3</v>
      </c>
      <c r="O72" s="8">
        <v>1E-3</v>
      </c>
    </row>
    <row r="73" spans="2:15">
      <c r="B73" s="6" t="s">
        <v>516</v>
      </c>
      <c r="C73" s="17">
        <v>1081603</v>
      </c>
      <c r="D73" s="18" t="s">
        <v>122</v>
      </c>
      <c r="E73" s="6"/>
      <c r="F73" s="18">
        <v>520042912</v>
      </c>
      <c r="G73" s="6" t="s">
        <v>216</v>
      </c>
      <c r="H73" s="6" t="s">
        <v>93</v>
      </c>
      <c r="I73" s="7">
        <v>2639</v>
      </c>
      <c r="J73" s="7">
        <v>11670</v>
      </c>
      <c r="K73" s="7">
        <v>0</v>
      </c>
      <c r="L73" s="7">
        <v>307.97000000000003</v>
      </c>
      <c r="M73" s="8">
        <v>2.9999999999999997E-4</v>
      </c>
      <c r="N73" s="8">
        <v>1.1000000000000001E-3</v>
      </c>
      <c r="O73" s="8">
        <v>2.0000000000000001E-4</v>
      </c>
    </row>
    <row r="74" spans="2:15">
      <c r="B74" s="6" t="s">
        <v>517</v>
      </c>
      <c r="C74" s="17">
        <v>694034</v>
      </c>
      <c r="D74" s="18" t="s">
        <v>122</v>
      </c>
      <c r="E74" s="6"/>
      <c r="F74" s="18">
        <v>520025370</v>
      </c>
      <c r="G74" s="6" t="s">
        <v>269</v>
      </c>
      <c r="H74" s="6" t="s">
        <v>93</v>
      </c>
      <c r="I74" s="7">
        <v>3800</v>
      </c>
      <c r="J74" s="7">
        <v>11870</v>
      </c>
      <c r="K74" s="7">
        <v>0</v>
      </c>
      <c r="L74" s="7">
        <v>451.06</v>
      </c>
      <c r="M74" s="8">
        <v>1E-4</v>
      </c>
      <c r="N74" s="8">
        <v>1.6000000000000001E-3</v>
      </c>
      <c r="O74" s="8">
        <v>2.9999999999999997E-4</v>
      </c>
    </row>
    <row r="75" spans="2:15">
      <c r="B75" s="6" t="s">
        <v>518</v>
      </c>
      <c r="C75" s="17">
        <v>755017</v>
      </c>
      <c r="D75" s="18" t="s">
        <v>122</v>
      </c>
      <c r="E75" s="6"/>
      <c r="F75" s="18">
        <v>520030859</v>
      </c>
      <c r="G75" s="6" t="s">
        <v>269</v>
      </c>
      <c r="H75" s="6" t="s">
        <v>93</v>
      </c>
      <c r="I75" s="7">
        <v>12866.35</v>
      </c>
      <c r="J75" s="7">
        <v>6874</v>
      </c>
      <c r="K75" s="7">
        <v>0</v>
      </c>
      <c r="L75" s="7">
        <v>884.43</v>
      </c>
      <c r="M75" s="8">
        <v>2.9999999999999997E-4</v>
      </c>
      <c r="N75" s="8">
        <v>3.0999999999999999E-3</v>
      </c>
      <c r="O75" s="8">
        <v>5.9999999999999995E-4</v>
      </c>
    </row>
    <row r="76" spans="2:15">
      <c r="B76" s="6" t="s">
        <v>519</v>
      </c>
      <c r="C76" s="17">
        <v>731018</v>
      </c>
      <c r="D76" s="18" t="s">
        <v>122</v>
      </c>
      <c r="E76" s="6"/>
      <c r="F76" s="18">
        <v>520025198</v>
      </c>
      <c r="G76" s="6" t="s">
        <v>269</v>
      </c>
      <c r="H76" s="6" t="s">
        <v>93</v>
      </c>
      <c r="I76" s="7">
        <v>4859</v>
      </c>
      <c r="J76" s="7">
        <v>25990</v>
      </c>
      <c r="K76" s="7">
        <v>0</v>
      </c>
      <c r="L76" s="7">
        <v>1262.8499999999999</v>
      </c>
      <c r="M76" s="8">
        <v>5.9999999999999995E-4</v>
      </c>
      <c r="N76" s="8">
        <v>4.4000000000000003E-3</v>
      </c>
      <c r="O76" s="8">
        <v>8.0000000000000004E-4</v>
      </c>
    </row>
    <row r="77" spans="2:15">
      <c r="B77" s="6" t="s">
        <v>520</v>
      </c>
      <c r="C77" s="17">
        <v>1134139</v>
      </c>
      <c r="D77" s="18" t="s">
        <v>122</v>
      </c>
      <c r="E77" s="6"/>
      <c r="F77" s="6" t="s">
        <v>521</v>
      </c>
      <c r="G77" s="6" t="s">
        <v>269</v>
      </c>
      <c r="H77" s="6" t="s">
        <v>93</v>
      </c>
      <c r="I77" s="7">
        <v>23427</v>
      </c>
      <c r="J77" s="7">
        <v>5200</v>
      </c>
      <c r="K77" s="7">
        <v>0</v>
      </c>
      <c r="L77" s="7">
        <v>1218.2</v>
      </c>
      <c r="M77" s="8">
        <v>4.0000000000000002E-4</v>
      </c>
      <c r="N77" s="8">
        <v>4.3E-3</v>
      </c>
      <c r="O77" s="8">
        <v>8.0000000000000004E-4</v>
      </c>
    </row>
    <row r="78" spans="2:15">
      <c r="B78" s="6" t="s">
        <v>522</v>
      </c>
      <c r="C78" s="17">
        <v>232017</v>
      </c>
      <c r="D78" s="18" t="s">
        <v>122</v>
      </c>
      <c r="E78" s="6"/>
      <c r="F78" s="18">
        <v>550010003</v>
      </c>
      <c r="G78" s="6" t="s">
        <v>285</v>
      </c>
      <c r="H78" s="6" t="s">
        <v>93</v>
      </c>
      <c r="I78" s="7">
        <v>3239731.68</v>
      </c>
      <c r="J78" s="7">
        <v>33</v>
      </c>
      <c r="K78" s="7">
        <v>0</v>
      </c>
      <c r="L78" s="7">
        <v>1069.1099999999999</v>
      </c>
      <c r="M78" s="8">
        <v>5.9999999999999995E-4</v>
      </c>
      <c r="N78" s="8">
        <v>3.7000000000000002E-3</v>
      </c>
      <c r="O78" s="8">
        <v>6.9999999999999999E-4</v>
      </c>
    </row>
    <row r="79" spans="2:15">
      <c r="B79" s="6" t="s">
        <v>523</v>
      </c>
      <c r="C79" s="17">
        <v>1141969</v>
      </c>
      <c r="D79" s="18" t="s">
        <v>122</v>
      </c>
      <c r="E79" s="6"/>
      <c r="F79" s="18">
        <v>550263107</v>
      </c>
      <c r="G79" s="6" t="s">
        <v>285</v>
      </c>
      <c r="H79" s="6" t="s">
        <v>93</v>
      </c>
      <c r="I79" s="7">
        <v>85926</v>
      </c>
      <c r="J79" s="7">
        <v>660</v>
      </c>
      <c r="K79" s="7">
        <v>0</v>
      </c>
      <c r="L79" s="7">
        <v>567.11</v>
      </c>
      <c r="M79" s="8">
        <v>1.4E-3</v>
      </c>
      <c r="N79" s="8">
        <v>2E-3</v>
      </c>
      <c r="O79" s="8">
        <v>4.0000000000000002E-4</v>
      </c>
    </row>
    <row r="80" spans="2:15">
      <c r="B80" s="6" t="s">
        <v>524</v>
      </c>
      <c r="C80" s="17">
        <v>643015</v>
      </c>
      <c r="D80" s="18" t="s">
        <v>122</v>
      </c>
      <c r="E80" s="6"/>
      <c r="F80" s="18">
        <v>520020942</v>
      </c>
      <c r="G80" s="6" t="s">
        <v>285</v>
      </c>
      <c r="H80" s="6" t="s">
        <v>93</v>
      </c>
      <c r="I80" s="7">
        <v>49777</v>
      </c>
      <c r="J80" s="7">
        <v>1260</v>
      </c>
      <c r="K80" s="7">
        <v>0</v>
      </c>
      <c r="L80" s="7">
        <v>627.19000000000005</v>
      </c>
      <c r="M80" s="8">
        <v>5.0000000000000001E-4</v>
      </c>
      <c r="N80" s="8">
        <v>2.2000000000000001E-3</v>
      </c>
      <c r="O80" s="8">
        <v>4.0000000000000002E-4</v>
      </c>
    </row>
    <row r="81" spans="2:15">
      <c r="B81" s="6" t="s">
        <v>525</v>
      </c>
      <c r="C81" s="17">
        <v>394015</v>
      </c>
      <c r="D81" s="18" t="s">
        <v>122</v>
      </c>
      <c r="E81" s="6"/>
      <c r="F81" s="18">
        <v>550012777</v>
      </c>
      <c r="G81" s="6" t="s">
        <v>285</v>
      </c>
      <c r="H81" s="6" t="s">
        <v>93</v>
      </c>
      <c r="I81" s="7">
        <v>1051307.5</v>
      </c>
      <c r="J81" s="7">
        <v>99.3</v>
      </c>
      <c r="K81" s="7">
        <v>0</v>
      </c>
      <c r="L81" s="7">
        <v>1043.95</v>
      </c>
      <c r="M81" s="8">
        <v>8.9999999999999998E-4</v>
      </c>
      <c r="N81" s="8">
        <v>3.7000000000000002E-3</v>
      </c>
      <c r="O81" s="8">
        <v>6.9999999999999999E-4</v>
      </c>
    </row>
    <row r="82" spans="2:15">
      <c r="B82" s="6" t="s">
        <v>526</v>
      </c>
      <c r="C82" s="17">
        <v>1096106</v>
      </c>
      <c r="D82" s="18" t="s">
        <v>122</v>
      </c>
      <c r="E82" s="6"/>
      <c r="F82" s="18">
        <v>513773564</v>
      </c>
      <c r="G82" s="6" t="s">
        <v>258</v>
      </c>
      <c r="H82" s="6" t="s">
        <v>93</v>
      </c>
      <c r="I82" s="7">
        <v>12228</v>
      </c>
      <c r="J82" s="7">
        <v>4700</v>
      </c>
      <c r="K82" s="7">
        <v>0</v>
      </c>
      <c r="L82" s="7">
        <v>574.72</v>
      </c>
      <c r="M82" s="8">
        <v>8.0000000000000004E-4</v>
      </c>
      <c r="N82" s="8">
        <v>2E-3</v>
      </c>
      <c r="O82" s="8">
        <v>4.0000000000000002E-4</v>
      </c>
    </row>
    <row r="83" spans="2:15">
      <c r="B83" s="6" t="s">
        <v>527</v>
      </c>
      <c r="C83" s="17">
        <v>1159037</v>
      </c>
      <c r="D83" s="18" t="s">
        <v>122</v>
      </c>
      <c r="E83" s="6"/>
      <c r="F83" s="18">
        <v>513173393</v>
      </c>
      <c r="G83" s="6" t="s">
        <v>258</v>
      </c>
      <c r="H83" s="6" t="s">
        <v>93</v>
      </c>
      <c r="I83" s="7">
        <v>39000</v>
      </c>
      <c r="J83" s="7">
        <v>1262</v>
      </c>
      <c r="K83" s="7">
        <v>0</v>
      </c>
      <c r="L83" s="7">
        <v>492.18</v>
      </c>
      <c r="M83" s="8">
        <v>2.0000000000000001E-4</v>
      </c>
      <c r="N83" s="8">
        <v>1.6999999999999999E-3</v>
      </c>
      <c r="O83" s="8">
        <v>2.9999999999999997E-4</v>
      </c>
    </row>
    <row r="84" spans="2:15">
      <c r="B84" s="6" t="s">
        <v>528</v>
      </c>
      <c r="C84" s="17">
        <v>1157403</v>
      </c>
      <c r="D84" s="18" t="s">
        <v>122</v>
      </c>
      <c r="E84" s="6"/>
      <c r="F84" s="18">
        <v>510706153</v>
      </c>
      <c r="G84" s="6" t="s">
        <v>258</v>
      </c>
      <c r="H84" s="6" t="s">
        <v>93</v>
      </c>
      <c r="I84" s="7">
        <v>137172.64000000001</v>
      </c>
      <c r="J84" s="7">
        <v>950.5</v>
      </c>
      <c r="K84" s="7">
        <v>0</v>
      </c>
      <c r="L84" s="7">
        <v>1303.83</v>
      </c>
      <c r="M84" s="8">
        <v>6.9999999999999999E-4</v>
      </c>
      <c r="N84" s="8">
        <v>4.5999999999999999E-3</v>
      </c>
      <c r="O84" s="8">
        <v>8.0000000000000004E-4</v>
      </c>
    </row>
    <row r="85" spans="2:15">
      <c r="B85" s="6" t="s">
        <v>529</v>
      </c>
      <c r="C85" s="17">
        <v>1081843</v>
      </c>
      <c r="D85" s="18" t="s">
        <v>122</v>
      </c>
      <c r="E85" s="6"/>
      <c r="F85" s="18">
        <v>520043795</v>
      </c>
      <c r="G85" s="6" t="s">
        <v>258</v>
      </c>
      <c r="H85" s="6" t="s">
        <v>93</v>
      </c>
      <c r="I85" s="7">
        <v>20179</v>
      </c>
      <c r="J85" s="7">
        <v>917.5</v>
      </c>
      <c r="K85" s="7">
        <v>0</v>
      </c>
      <c r="L85" s="7">
        <v>185.14</v>
      </c>
      <c r="M85" s="8">
        <v>2.9999999999999997E-4</v>
      </c>
      <c r="N85" s="8">
        <v>5.9999999999999995E-4</v>
      </c>
      <c r="O85" s="8">
        <v>1E-4</v>
      </c>
    </row>
    <row r="86" spans="2:15">
      <c r="B86" s="6" t="s">
        <v>530</v>
      </c>
      <c r="C86" s="17">
        <v>208017</v>
      </c>
      <c r="D86" s="18" t="s">
        <v>122</v>
      </c>
      <c r="E86" s="6"/>
      <c r="F86" s="18">
        <v>520036070</v>
      </c>
      <c r="G86" s="6" t="s">
        <v>258</v>
      </c>
      <c r="H86" s="6" t="s">
        <v>93</v>
      </c>
      <c r="I86" s="7">
        <v>7787</v>
      </c>
      <c r="J86" s="7">
        <v>1424</v>
      </c>
      <c r="K86" s="7">
        <v>0</v>
      </c>
      <c r="L86" s="7">
        <v>110.89</v>
      </c>
      <c r="M86" s="8">
        <v>2.0000000000000001E-4</v>
      </c>
      <c r="N86" s="8">
        <v>4.0000000000000002E-4</v>
      </c>
      <c r="O86" s="8">
        <v>1E-4</v>
      </c>
    </row>
    <row r="87" spans="2:15">
      <c r="B87" s="6" t="s">
        <v>531</v>
      </c>
      <c r="C87" s="17">
        <v>1101534</v>
      </c>
      <c r="D87" s="18" t="s">
        <v>122</v>
      </c>
      <c r="E87" s="6"/>
      <c r="F87" s="18">
        <v>511930125</v>
      </c>
      <c r="G87" s="6" t="s">
        <v>221</v>
      </c>
      <c r="H87" s="6" t="s">
        <v>93</v>
      </c>
      <c r="I87" s="7">
        <v>61562</v>
      </c>
      <c r="J87" s="7">
        <v>1040</v>
      </c>
      <c r="K87" s="7">
        <v>0</v>
      </c>
      <c r="L87" s="7">
        <v>640.24</v>
      </c>
      <c r="M87" s="8">
        <v>4.0000000000000002E-4</v>
      </c>
      <c r="N87" s="8">
        <v>2.2000000000000001E-3</v>
      </c>
      <c r="O87" s="8">
        <v>4.0000000000000002E-4</v>
      </c>
    </row>
    <row r="88" spans="2:15">
      <c r="B88" s="6" t="s">
        <v>532</v>
      </c>
      <c r="C88" s="17">
        <v>1083484</v>
      </c>
      <c r="D88" s="18" t="s">
        <v>122</v>
      </c>
      <c r="E88" s="6"/>
      <c r="F88" s="18">
        <v>520044314</v>
      </c>
      <c r="G88" s="6" t="s">
        <v>221</v>
      </c>
      <c r="H88" s="6" t="s">
        <v>93</v>
      </c>
      <c r="I88" s="7">
        <v>154746</v>
      </c>
      <c r="J88" s="7">
        <v>1323</v>
      </c>
      <c r="K88" s="7">
        <v>0</v>
      </c>
      <c r="L88" s="7">
        <v>2047.29</v>
      </c>
      <c r="M88" s="8">
        <v>8.0000000000000004E-4</v>
      </c>
      <c r="N88" s="8">
        <v>7.1999999999999998E-3</v>
      </c>
      <c r="O88" s="8">
        <v>1.2999999999999999E-3</v>
      </c>
    </row>
    <row r="89" spans="2:15">
      <c r="B89" s="6" t="s">
        <v>533</v>
      </c>
      <c r="C89" s="17">
        <v>310011</v>
      </c>
      <c r="D89" s="18" t="s">
        <v>122</v>
      </c>
      <c r="E89" s="6"/>
      <c r="F89" s="18">
        <v>520037367</v>
      </c>
      <c r="G89" s="6" t="s">
        <v>205</v>
      </c>
      <c r="H89" s="6" t="s">
        <v>93</v>
      </c>
      <c r="I89" s="7">
        <v>247197</v>
      </c>
      <c r="J89" s="7">
        <v>64.900000000000006</v>
      </c>
      <c r="K89" s="7">
        <v>0</v>
      </c>
      <c r="L89" s="7">
        <v>160.43</v>
      </c>
      <c r="M89" s="8">
        <v>2.9999999999999997E-4</v>
      </c>
      <c r="N89" s="8">
        <v>5.9999999999999995E-4</v>
      </c>
      <c r="O89" s="8">
        <v>1E-4</v>
      </c>
    </row>
    <row r="90" spans="2:15">
      <c r="B90" s="6" t="s">
        <v>534</v>
      </c>
      <c r="C90" s="17">
        <v>1093202</v>
      </c>
      <c r="D90" s="18" t="s">
        <v>122</v>
      </c>
      <c r="E90" s="6"/>
      <c r="F90" s="18">
        <v>520043878</v>
      </c>
      <c r="G90" s="6" t="s">
        <v>205</v>
      </c>
      <c r="H90" s="6" t="s">
        <v>93</v>
      </c>
      <c r="I90" s="7">
        <v>9907</v>
      </c>
      <c r="J90" s="7">
        <v>7013</v>
      </c>
      <c r="K90" s="7">
        <v>0</v>
      </c>
      <c r="L90" s="7">
        <v>694.78</v>
      </c>
      <c r="M90" s="8">
        <v>5.9999999999999995E-4</v>
      </c>
      <c r="N90" s="8">
        <v>2.3999999999999998E-3</v>
      </c>
      <c r="O90" s="8">
        <v>4.0000000000000002E-4</v>
      </c>
    </row>
    <row r="91" spans="2:15">
      <c r="B91" s="6" t="s">
        <v>535</v>
      </c>
      <c r="C91" s="17">
        <v>1100007</v>
      </c>
      <c r="D91" s="18" t="s">
        <v>122</v>
      </c>
      <c r="E91" s="6"/>
      <c r="F91" s="18">
        <v>510216054</v>
      </c>
      <c r="G91" s="6" t="s">
        <v>205</v>
      </c>
      <c r="H91" s="6" t="s">
        <v>93</v>
      </c>
      <c r="I91" s="7">
        <v>11933</v>
      </c>
      <c r="J91" s="7">
        <v>29840</v>
      </c>
      <c r="K91" s="7">
        <v>0</v>
      </c>
      <c r="L91" s="7">
        <v>3560.81</v>
      </c>
      <c r="M91" s="8">
        <v>8.9999999999999998E-4</v>
      </c>
      <c r="N91" s="8">
        <v>1.2500000000000001E-2</v>
      </c>
      <c r="O91" s="8">
        <v>2.3E-3</v>
      </c>
    </row>
    <row r="92" spans="2:15">
      <c r="B92" s="6" t="s">
        <v>536</v>
      </c>
      <c r="C92" s="17">
        <v>1082312</v>
      </c>
      <c r="D92" s="18" t="s">
        <v>122</v>
      </c>
      <c r="E92" s="6"/>
      <c r="F92" s="18">
        <v>520036740</v>
      </c>
      <c r="G92" s="6" t="s">
        <v>435</v>
      </c>
      <c r="H92" s="6" t="s">
        <v>93</v>
      </c>
      <c r="I92" s="7">
        <v>39572</v>
      </c>
      <c r="J92" s="7">
        <v>2845</v>
      </c>
      <c r="K92" s="7">
        <v>0</v>
      </c>
      <c r="L92" s="7">
        <v>1125.82</v>
      </c>
      <c r="M92" s="8">
        <v>8.0000000000000004E-4</v>
      </c>
      <c r="N92" s="8">
        <v>3.8999999999999998E-3</v>
      </c>
      <c r="O92" s="8">
        <v>6.9999999999999999E-4</v>
      </c>
    </row>
    <row r="93" spans="2:15">
      <c r="B93" s="6" t="s">
        <v>537</v>
      </c>
      <c r="C93" s="17">
        <v>1087659</v>
      </c>
      <c r="D93" s="18" t="s">
        <v>122</v>
      </c>
      <c r="E93" s="6"/>
      <c r="F93" s="18">
        <v>53368</v>
      </c>
      <c r="G93" s="6" t="s">
        <v>435</v>
      </c>
      <c r="H93" s="6" t="s">
        <v>93</v>
      </c>
      <c r="I93" s="7">
        <v>6300</v>
      </c>
      <c r="J93" s="7">
        <v>6890</v>
      </c>
      <c r="K93" s="7">
        <v>0</v>
      </c>
      <c r="L93" s="7">
        <v>434.07</v>
      </c>
      <c r="M93" s="8">
        <v>1E-4</v>
      </c>
      <c r="N93" s="8">
        <v>1.5E-3</v>
      </c>
      <c r="O93" s="8">
        <v>2.9999999999999997E-4</v>
      </c>
    </row>
    <row r="94" spans="2:15">
      <c r="B94" s="6" t="s">
        <v>538</v>
      </c>
      <c r="C94" s="17">
        <v>1084557</v>
      </c>
      <c r="D94" s="18" t="s">
        <v>122</v>
      </c>
      <c r="E94" s="6"/>
      <c r="F94" s="18">
        <v>511812463</v>
      </c>
      <c r="G94" s="6" t="s">
        <v>317</v>
      </c>
      <c r="H94" s="6" t="s">
        <v>93</v>
      </c>
      <c r="I94" s="7">
        <v>15905</v>
      </c>
      <c r="J94" s="7">
        <v>11700</v>
      </c>
      <c r="K94" s="7">
        <v>0</v>
      </c>
      <c r="L94" s="7">
        <v>1860.88</v>
      </c>
      <c r="M94" s="8">
        <v>5.9999999999999995E-4</v>
      </c>
      <c r="N94" s="8">
        <v>6.4999999999999997E-3</v>
      </c>
      <c r="O94" s="8">
        <v>1.1999999999999999E-3</v>
      </c>
    </row>
    <row r="95" spans="2:15">
      <c r="B95" s="6" t="s">
        <v>539</v>
      </c>
      <c r="C95" s="17">
        <v>1095264</v>
      </c>
      <c r="D95" s="18" t="s">
        <v>122</v>
      </c>
      <c r="E95" s="6"/>
      <c r="F95" s="18">
        <v>511235434</v>
      </c>
      <c r="G95" s="6" t="s">
        <v>317</v>
      </c>
      <c r="H95" s="6" t="s">
        <v>93</v>
      </c>
      <c r="I95" s="7">
        <v>22155</v>
      </c>
      <c r="J95" s="7">
        <v>3075</v>
      </c>
      <c r="K95" s="7">
        <v>0</v>
      </c>
      <c r="L95" s="7">
        <v>681.27</v>
      </c>
      <c r="M95" s="8">
        <v>5.0000000000000001E-4</v>
      </c>
      <c r="N95" s="8">
        <v>2.3999999999999998E-3</v>
      </c>
      <c r="O95" s="8">
        <v>4.0000000000000002E-4</v>
      </c>
    </row>
    <row r="96" spans="2:15">
      <c r="B96" s="6" t="s">
        <v>540</v>
      </c>
      <c r="C96" s="17">
        <v>1094119</v>
      </c>
      <c r="D96" s="18" t="s">
        <v>122</v>
      </c>
      <c r="E96" s="6"/>
      <c r="F96" s="18">
        <v>511524605</v>
      </c>
      <c r="G96" s="6" t="s">
        <v>541</v>
      </c>
      <c r="H96" s="6" t="s">
        <v>93</v>
      </c>
      <c r="I96" s="7">
        <v>43198</v>
      </c>
      <c r="J96" s="7">
        <v>2149</v>
      </c>
      <c r="K96" s="7">
        <v>0</v>
      </c>
      <c r="L96" s="7">
        <v>928.33</v>
      </c>
      <c r="M96" s="8">
        <v>1E-3</v>
      </c>
      <c r="N96" s="8">
        <v>3.3E-3</v>
      </c>
      <c r="O96" s="8">
        <v>5.9999999999999995E-4</v>
      </c>
    </row>
    <row r="97" spans="2:15">
      <c r="B97" s="6" t="s">
        <v>542</v>
      </c>
      <c r="C97" s="17">
        <v>1084698</v>
      </c>
      <c r="D97" s="18" t="s">
        <v>122</v>
      </c>
      <c r="E97" s="6"/>
      <c r="F97" s="18">
        <v>520039942</v>
      </c>
      <c r="G97" s="6" t="s">
        <v>543</v>
      </c>
      <c r="H97" s="6" t="s">
        <v>93</v>
      </c>
      <c r="I97" s="7">
        <v>14402</v>
      </c>
      <c r="J97" s="7">
        <v>11160</v>
      </c>
      <c r="K97" s="7">
        <v>0</v>
      </c>
      <c r="L97" s="7">
        <v>1607.26</v>
      </c>
      <c r="M97" s="8">
        <v>5.9999999999999995E-4</v>
      </c>
      <c r="N97" s="8">
        <v>5.5999999999999999E-3</v>
      </c>
      <c r="O97" s="8">
        <v>1E-3</v>
      </c>
    </row>
    <row r="98" spans="2:15">
      <c r="B98" s="6" t="s">
        <v>544</v>
      </c>
      <c r="C98" s="17">
        <v>445015</v>
      </c>
      <c r="D98" s="18" t="s">
        <v>122</v>
      </c>
      <c r="E98" s="6"/>
      <c r="F98" s="18">
        <v>520039413</v>
      </c>
      <c r="G98" s="6" t="s">
        <v>543</v>
      </c>
      <c r="H98" s="6" t="s">
        <v>93</v>
      </c>
      <c r="I98" s="7">
        <v>52101</v>
      </c>
      <c r="J98" s="7">
        <v>5810</v>
      </c>
      <c r="K98" s="7">
        <v>0</v>
      </c>
      <c r="L98" s="7">
        <v>3027.07</v>
      </c>
      <c r="M98" s="8">
        <v>8.0000000000000004E-4</v>
      </c>
      <c r="N98" s="8">
        <v>1.06E-2</v>
      </c>
      <c r="O98" s="8">
        <v>1.9E-3</v>
      </c>
    </row>
    <row r="99" spans="2:15">
      <c r="B99" s="6" t="s">
        <v>545</v>
      </c>
      <c r="C99" s="17">
        <v>256016</v>
      </c>
      <c r="D99" s="18" t="s">
        <v>122</v>
      </c>
      <c r="E99" s="6"/>
      <c r="F99" s="18">
        <v>520036690</v>
      </c>
      <c r="G99" s="6" t="s">
        <v>543</v>
      </c>
      <c r="H99" s="6" t="s">
        <v>93</v>
      </c>
      <c r="I99" s="7">
        <v>1958</v>
      </c>
      <c r="J99" s="7">
        <v>19700</v>
      </c>
      <c r="K99" s="7">
        <v>0</v>
      </c>
      <c r="L99" s="7">
        <v>385.73</v>
      </c>
      <c r="M99" s="8">
        <v>1E-4</v>
      </c>
      <c r="N99" s="8">
        <v>1.4E-3</v>
      </c>
      <c r="O99" s="8">
        <v>2.0000000000000001E-4</v>
      </c>
    </row>
    <row r="100" spans="2:15">
      <c r="B100" s="6" t="s">
        <v>546</v>
      </c>
      <c r="C100" s="17">
        <v>1082965</v>
      </c>
      <c r="D100" s="18" t="s">
        <v>122</v>
      </c>
      <c r="E100" s="6"/>
      <c r="F100" s="18">
        <v>520044132</v>
      </c>
      <c r="G100" s="6" t="s">
        <v>547</v>
      </c>
      <c r="H100" s="6" t="s">
        <v>93</v>
      </c>
      <c r="I100" s="7">
        <v>5960</v>
      </c>
      <c r="J100" s="7">
        <v>9000</v>
      </c>
      <c r="K100" s="7">
        <v>0</v>
      </c>
      <c r="L100" s="7">
        <v>536.4</v>
      </c>
      <c r="M100" s="8">
        <v>1E-4</v>
      </c>
      <c r="N100" s="8">
        <v>1.9E-3</v>
      </c>
      <c r="O100" s="8">
        <v>2.9999999999999997E-4</v>
      </c>
    </row>
    <row r="101" spans="2:15">
      <c r="B101" s="6" t="s">
        <v>548</v>
      </c>
      <c r="C101" s="17">
        <v>1082510</v>
      </c>
      <c r="D101" s="18" t="s">
        <v>122</v>
      </c>
      <c r="E101" s="6"/>
      <c r="F101" s="18">
        <v>520038936</v>
      </c>
      <c r="G101" s="6" t="s">
        <v>547</v>
      </c>
      <c r="H101" s="6" t="s">
        <v>93</v>
      </c>
      <c r="I101" s="7">
        <v>8944.34</v>
      </c>
      <c r="J101" s="7">
        <v>2625</v>
      </c>
      <c r="K101" s="7">
        <v>0</v>
      </c>
      <c r="L101" s="7">
        <v>234.79</v>
      </c>
      <c r="M101" s="8">
        <v>2.0000000000000001E-4</v>
      </c>
      <c r="N101" s="8">
        <v>8.0000000000000004E-4</v>
      </c>
      <c r="O101" s="8">
        <v>2.0000000000000001E-4</v>
      </c>
    </row>
    <row r="102" spans="2:15">
      <c r="B102" s="6" t="s">
        <v>549</v>
      </c>
      <c r="C102" s="17">
        <v>720011</v>
      </c>
      <c r="D102" s="18" t="s">
        <v>122</v>
      </c>
      <c r="E102" s="6"/>
      <c r="F102" s="18">
        <v>520041146</v>
      </c>
      <c r="G102" s="6" t="s">
        <v>360</v>
      </c>
      <c r="H102" s="6" t="s">
        <v>93</v>
      </c>
      <c r="I102" s="7">
        <v>941765</v>
      </c>
      <c r="J102" s="7">
        <v>356.8</v>
      </c>
      <c r="K102" s="7">
        <v>0</v>
      </c>
      <c r="L102" s="7">
        <v>3360.22</v>
      </c>
      <c r="M102" s="8">
        <v>1.1999999999999999E-3</v>
      </c>
      <c r="N102" s="8">
        <v>1.18E-2</v>
      </c>
      <c r="O102" s="8">
        <v>2.2000000000000001E-3</v>
      </c>
    </row>
    <row r="103" spans="2:15">
      <c r="B103" s="6" t="s">
        <v>550</v>
      </c>
      <c r="C103" s="17">
        <v>1123355</v>
      </c>
      <c r="D103" s="18" t="s">
        <v>122</v>
      </c>
      <c r="E103" s="6"/>
      <c r="F103" s="18">
        <v>513901371</v>
      </c>
      <c r="G103" s="6" t="s">
        <v>360</v>
      </c>
      <c r="H103" s="6" t="s">
        <v>93</v>
      </c>
      <c r="I103" s="7">
        <v>385637.54</v>
      </c>
      <c r="J103" s="7">
        <v>1021</v>
      </c>
      <c r="K103" s="7">
        <v>0</v>
      </c>
      <c r="L103" s="7">
        <v>3937.36</v>
      </c>
      <c r="M103" s="8">
        <v>8.9999999999999998E-4</v>
      </c>
      <c r="N103" s="8">
        <v>1.38E-2</v>
      </c>
      <c r="O103" s="8">
        <v>2.5000000000000001E-3</v>
      </c>
    </row>
    <row r="104" spans="2:15">
      <c r="B104" s="6" t="s">
        <v>551</v>
      </c>
      <c r="C104" s="17">
        <v>1097260</v>
      </c>
      <c r="D104" s="18" t="s">
        <v>122</v>
      </c>
      <c r="E104" s="6"/>
      <c r="F104" s="18">
        <v>513623314</v>
      </c>
      <c r="G104" s="6" t="s">
        <v>192</v>
      </c>
      <c r="H104" s="6" t="s">
        <v>93</v>
      </c>
      <c r="I104" s="7">
        <v>3285</v>
      </c>
      <c r="J104" s="7">
        <v>26020</v>
      </c>
      <c r="K104" s="7">
        <v>0</v>
      </c>
      <c r="L104" s="7">
        <v>854.76</v>
      </c>
      <c r="M104" s="8">
        <v>2.0000000000000001E-4</v>
      </c>
      <c r="N104" s="8">
        <v>3.0000000000000001E-3</v>
      </c>
      <c r="O104" s="8">
        <v>5.9999999999999995E-4</v>
      </c>
    </row>
    <row r="105" spans="2:15">
      <c r="B105" s="6" t="s">
        <v>552</v>
      </c>
      <c r="C105" s="17">
        <v>759019</v>
      </c>
      <c r="D105" s="18" t="s">
        <v>122</v>
      </c>
      <c r="E105" s="6"/>
      <c r="F105" s="18">
        <v>520001736</v>
      </c>
      <c r="G105" s="6" t="s">
        <v>192</v>
      </c>
      <c r="H105" s="6" t="s">
        <v>93</v>
      </c>
      <c r="I105" s="7">
        <v>1256</v>
      </c>
      <c r="J105" s="7">
        <v>207340</v>
      </c>
      <c r="K105" s="7">
        <v>0</v>
      </c>
      <c r="L105" s="7">
        <v>2604.19</v>
      </c>
      <c r="M105" s="8">
        <v>5.9999999999999995E-4</v>
      </c>
      <c r="N105" s="8">
        <v>9.1000000000000004E-3</v>
      </c>
      <c r="O105" s="8">
        <v>1.6999999999999999E-3</v>
      </c>
    </row>
    <row r="106" spans="2:15">
      <c r="B106" s="6" t="s">
        <v>553</v>
      </c>
      <c r="C106" s="17">
        <v>612010</v>
      </c>
      <c r="D106" s="18" t="s">
        <v>122</v>
      </c>
      <c r="E106" s="6"/>
      <c r="F106" s="18">
        <v>520020116</v>
      </c>
      <c r="G106" s="6" t="s">
        <v>192</v>
      </c>
      <c r="H106" s="6" t="s">
        <v>93</v>
      </c>
      <c r="I106" s="7">
        <v>2254</v>
      </c>
      <c r="J106" s="7">
        <v>3218</v>
      </c>
      <c r="K106" s="7">
        <v>0</v>
      </c>
      <c r="L106" s="7">
        <v>72.53</v>
      </c>
      <c r="M106" s="8">
        <v>1E-4</v>
      </c>
      <c r="N106" s="8">
        <v>2.9999999999999997E-4</v>
      </c>
      <c r="O106" s="8">
        <v>0</v>
      </c>
    </row>
    <row r="107" spans="2:15">
      <c r="B107" s="6" t="s">
        <v>554</v>
      </c>
      <c r="C107" s="17">
        <v>6120100</v>
      </c>
      <c r="D107" s="18" t="s">
        <v>122</v>
      </c>
      <c r="E107" s="6"/>
      <c r="F107" s="18">
        <v>520020116</v>
      </c>
      <c r="G107" s="6" t="s">
        <v>192</v>
      </c>
      <c r="H107" s="6" t="s">
        <v>93</v>
      </c>
      <c r="I107" s="7">
        <v>5323</v>
      </c>
      <c r="J107" s="7">
        <v>3217.65</v>
      </c>
      <c r="K107" s="7">
        <v>0</v>
      </c>
      <c r="L107" s="7">
        <v>171.28</v>
      </c>
      <c r="M107" s="8">
        <v>2.0000000000000001E-4</v>
      </c>
      <c r="N107" s="8">
        <v>5.9999999999999995E-4</v>
      </c>
      <c r="O107" s="8">
        <v>1E-4</v>
      </c>
    </row>
    <row r="108" spans="2:15">
      <c r="B108" s="6" t="s">
        <v>555</v>
      </c>
      <c r="C108" s="17">
        <v>1109966</v>
      </c>
      <c r="D108" s="18" t="s">
        <v>122</v>
      </c>
      <c r="E108" s="6"/>
      <c r="F108" s="18">
        <v>512096793</v>
      </c>
      <c r="G108" s="6" t="s">
        <v>192</v>
      </c>
      <c r="H108" s="6" t="s">
        <v>93</v>
      </c>
      <c r="I108" s="7">
        <v>8059</v>
      </c>
      <c r="J108" s="7">
        <v>1753</v>
      </c>
      <c r="K108" s="7">
        <v>0</v>
      </c>
      <c r="L108" s="7">
        <v>141.27000000000001</v>
      </c>
      <c r="M108" s="8">
        <v>2.0000000000000001E-4</v>
      </c>
      <c r="N108" s="8">
        <v>5.0000000000000001E-4</v>
      </c>
      <c r="O108" s="8">
        <v>1E-4</v>
      </c>
    </row>
    <row r="109" spans="2:15">
      <c r="B109" s="6" t="s">
        <v>556</v>
      </c>
      <c r="C109" s="17">
        <v>613034</v>
      </c>
      <c r="D109" s="18" t="s">
        <v>122</v>
      </c>
      <c r="E109" s="6"/>
      <c r="F109" s="18">
        <v>520017807</v>
      </c>
      <c r="G109" s="6" t="s">
        <v>192</v>
      </c>
      <c r="H109" s="6" t="s">
        <v>93</v>
      </c>
      <c r="I109" s="7">
        <v>708</v>
      </c>
      <c r="J109" s="7">
        <v>64800</v>
      </c>
      <c r="K109" s="7">
        <v>5.66</v>
      </c>
      <c r="L109" s="7">
        <v>464.45</v>
      </c>
      <c r="M109" s="8">
        <v>1E-4</v>
      </c>
      <c r="N109" s="8">
        <v>1.6000000000000001E-3</v>
      </c>
      <c r="O109" s="8">
        <v>2.9999999999999997E-4</v>
      </c>
    </row>
    <row r="110" spans="2:15">
      <c r="B110" s="6" t="s">
        <v>557</v>
      </c>
      <c r="C110" s="17">
        <v>1131523</v>
      </c>
      <c r="D110" s="18" t="s">
        <v>122</v>
      </c>
      <c r="E110" s="6"/>
      <c r="F110" s="18">
        <v>512719485</v>
      </c>
      <c r="G110" s="6" t="s">
        <v>192</v>
      </c>
      <c r="H110" s="6" t="s">
        <v>93</v>
      </c>
      <c r="I110" s="7">
        <v>62283</v>
      </c>
      <c r="J110" s="7">
        <v>659</v>
      </c>
      <c r="K110" s="7">
        <v>0</v>
      </c>
      <c r="L110" s="7">
        <v>410.44</v>
      </c>
      <c r="M110" s="8">
        <v>4.0000000000000002E-4</v>
      </c>
      <c r="N110" s="8">
        <v>1.4E-3</v>
      </c>
      <c r="O110" s="8">
        <v>2.9999999999999997E-4</v>
      </c>
    </row>
    <row r="111" spans="2:15">
      <c r="B111" s="6" t="s">
        <v>558</v>
      </c>
      <c r="C111" s="17">
        <v>1104488</v>
      </c>
      <c r="D111" s="18" t="s">
        <v>122</v>
      </c>
      <c r="E111" s="6"/>
      <c r="F111" s="18">
        <v>513257873</v>
      </c>
      <c r="G111" s="6" t="s">
        <v>192</v>
      </c>
      <c r="H111" s="6" t="s">
        <v>93</v>
      </c>
      <c r="I111" s="7">
        <v>7110</v>
      </c>
      <c r="J111" s="7">
        <v>8629</v>
      </c>
      <c r="K111" s="7">
        <v>5.87</v>
      </c>
      <c r="L111" s="7">
        <v>619.39</v>
      </c>
      <c r="M111" s="8">
        <v>2.0000000000000001E-4</v>
      </c>
      <c r="N111" s="8">
        <v>2.2000000000000001E-3</v>
      </c>
      <c r="O111" s="8">
        <v>4.0000000000000002E-4</v>
      </c>
    </row>
    <row r="112" spans="2:15">
      <c r="B112" s="6" t="s">
        <v>559</v>
      </c>
      <c r="C112" s="17">
        <v>699017</v>
      </c>
      <c r="D112" s="18" t="s">
        <v>122</v>
      </c>
      <c r="E112" s="6"/>
      <c r="F112" s="18">
        <v>520025438</v>
      </c>
      <c r="G112" s="6" t="s">
        <v>192</v>
      </c>
      <c r="H112" s="6" t="s">
        <v>93</v>
      </c>
      <c r="I112" s="7">
        <v>3631</v>
      </c>
      <c r="J112" s="7">
        <v>22170</v>
      </c>
      <c r="K112" s="7">
        <v>0</v>
      </c>
      <c r="L112" s="7">
        <v>804.99</v>
      </c>
      <c r="M112" s="8">
        <v>5.9999999999999995E-4</v>
      </c>
      <c r="N112" s="8">
        <v>2.8E-3</v>
      </c>
      <c r="O112" s="8">
        <v>5.0000000000000001E-4</v>
      </c>
    </row>
    <row r="113" spans="2:15">
      <c r="B113" s="6" t="s">
        <v>560</v>
      </c>
      <c r="C113" s="17">
        <v>1109644</v>
      </c>
      <c r="D113" s="18" t="s">
        <v>122</v>
      </c>
      <c r="E113" s="6"/>
      <c r="F113" s="18">
        <v>513992529</v>
      </c>
      <c r="G113" s="6" t="s">
        <v>192</v>
      </c>
      <c r="H113" s="6" t="s">
        <v>93</v>
      </c>
      <c r="I113" s="7">
        <v>393863</v>
      </c>
      <c r="J113" s="7">
        <v>720</v>
      </c>
      <c r="K113" s="7">
        <v>0</v>
      </c>
      <c r="L113" s="7">
        <v>2835.81</v>
      </c>
      <c r="M113" s="8">
        <v>2.0999999999999999E-3</v>
      </c>
      <c r="N113" s="8">
        <v>9.9000000000000008E-3</v>
      </c>
      <c r="O113" s="8">
        <v>1.8E-3</v>
      </c>
    </row>
    <row r="114" spans="2:15">
      <c r="B114" s="6" t="s">
        <v>561</v>
      </c>
      <c r="C114" s="17">
        <v>1098565</v>
      </c>
      <c r="D114" s="18" t="s">
        <v>122</v>
      </c>
      <c r="E114" s="6"/>
      <c r="F114" s="18">
        <v>513765859</v>
      </c>
      <c r="G114" s="6" t="s">
        <v>192</v>
      </c>
      <c r="H114" s="6" t="s">
        <v>93</v>
      </c>
      <c r="I114" s="7">
        <v>12551</v>
      </c>
      <c r="J114" s="7">
        <v>14130</v>
      </c>
      <c r="K114" s="7">
        <v>0</v>
      </c>
      <c r="L114" s="7">
        <v>1773.46</v>
      </c>
      <c r="M114" s="8">
        <v>1E-3</v>
      </c>
      <c r="N114" s="8">
        <v>6.1999999999999998E-3</v>
      </c>
      <c r="O114" s="8">
        <v>1.1000000000000001E-3</v>
      </c>
    </row>
    <row r="115" spans="2:15">
      <c r="B115" s="6" t="s">
        <v>562</v>
      </c>
      <c r="C115" s="17">
        <v>1098920</v>
      </c>
      <c r="D115" s="18" t="s">
        <v>122</v>
      </c>
      <c r="E115" s="6"/>
      <c r="F115" s="18">
        <v>513821488</v>
      </c>
      <c r="G115" s="6" t="s">
        <v>192</v>
      </c>
      <c r="H115" s="6" t="s">
        <v>93</v>
      </c>
      <c r="I115" s="7">
        <v>97157</v>
      </c>
      <c r="J115" s="7">
        <v>1726</v>
      </c>
      <c r="K115" s="7">
        <v>16.52</v>
      </c>
      <c r="L115" s="7">
        <v>1693.45</v>
      </c>
      <c r="M115" s="8">
        <v>5.0000000000000001E-4</v>
      </c>
      <c r="N115" s="8">
        <v>5.8999999999999999E-3</v>
      </c>
      <c r="O115" s="8">
        <v>1.1000000000000001E-3</v>
      </c>
    </row>
    <row r="116" spans="2:15">
      <c r="B116" s="6" t="s">
        <v>563</v>
      </c>
      <c r="C116" s="17">
        <v>1820083</v>
      </c>
      <c r="D116" s="18" t="s">
        <v>122</v>
      </c>
      <c r="E116" s="6"/>
      <c r="F116" s="18">
        <v>520035171</v>
      </c>
      <c r="G116" s="6" t="s">
        <v>228</v>
      </c>
      <c r="H116" s="6" t="s">
        <v>93</v>
      </c>
      <c r="I116" s="7">
        <v>116026</v>
      </c>
      <c r="J116" s="7">
        <v>465.1</v>
      </c>
      <c r="K116" s="7">
        <v>7.93</v>
      </c>
      <c r="L116" s="7">
        <v>547.57000000000005</v>
      </c>
      <c r="M116" s="8">
        <v>8.0000000000000004E-4</v>
      </c>
      <c r="N116" s="8">
        <v>1.9E-3</v>
      </c>
      <c r="O116" s="8">
        <v>4.0000000000000002E-4</v>
      </c>
    </row>
    <row r="117" spans="2:15">
      <c r="B117" s="6" t="s">
        <v>564</v>
      </c>
      <c r="C117" s="17">
        <v>1091354</v>
      </c>
      <c r="D117" s="18" t="s">
        <v>122</v>
      </c>
      <c r="E117" s="6"/>
      <c r="F117" s="18">
        <v>510560188</v>
      </c>
      <c r="G117" s="6" t="s">
        <v>228</v>
      </c>
      <c r="H117" s="6" t="s">
        <v>93</v>
      </c>
      <c r="I117" s="7">
        <v>5143.09</v>
      </c>
      <c r="J117" s="7">
        <v>8972</v>
      </c>
      <c r="K117" s="7">
        <v>0</v>
      </c>
      <c r="L117" s="7">
        <v>461.44</v>
      </c>
      <c r="M117" s="8">
        <v>2.0000000000000001E-4</v>
      </c>
      <c r="N117" s="8">
        <v>1.6000000000000001E-3</v>
      </c>
      <c r="O117" s="8">
        <v>2.9999999999999997E-4</v>
      </c>
    </row>
    <row r="118" spans="2:15">
      <c r="B118" s="6" t="s">
        <v>565</v>
      </c>
      <c r="C118" s="17">
        <v>1121607</v>
      </c>
      <c r="D118" s="18" t="s">
        <v>122</v>
      </c>
      <c r="E118" s="6"/>
      <c r="F118" s="18">
        <v>34250659</v>
      </c>
      <c r="G118" s="6" t="s">
        <v>228</v>
      </c>
      <c r="H118" s="6" t="s">
        <v>93</v>
      </c>
      <c r="I118" s="7">
        <v>2423.39</v>
      </c>
      <c r="J118" s="7">
        <v>28940</v>
      </c>
      <c r="K118" s="7">
        <v>0</v>
      </c>
      <c r="L118" s="7">
        <v>701.33</v>
      </c>
      <c r="M118" s="8">
        <v>2.9999999999999997E-4</v>
      </c>
      <c r="N118" s="8">
        <v>2.5000000000000001E-3</v>
      </c>
      <c r="O118" s="8">
        <v>5.0000000000000001E-4</v>
      </c>
    </row>
    <row r="119" spans="2:15">
      <c r="B119" s="6" t="s">
        <v>566</v>
      </c>
      <c r="C119" s="17">
        <v>723007</v>
      </c>
      <c r="D119" s="18" t="s">
        <v>122</v>
      </c>
      <c r="E119" s="6"/>
      <c r="F119" s="18">
        <v>4452879837</v>
      </c>
      <c r="G119" s="6" t="s">
        <v>228</v>
      </c>
      <c r="H119" s="6" t="s">
        <v>93</v>
      </c>
      <c r="I119" s="7">
        <v>5174</v>
      </c>
      <c r="J119" s="7">
        <v>3915</v>
      </c>
      <c r="K119" s="7">
        <v>0</v>
      </c>
      <c r="L119" s="7">
        <v>202.56</v>
      </c>
      <c r="M119" s="8">
        <v>2.0000000000000001E-4</v>
      </c>
      <c r="N119" s="8">
        <v>6.9999999999999999E-4</v>
      </c>
      <c r="O119" s="8">
        <v>1E-4</v>
      </c>
    </row>
    <row r="120" spans="2:15">
      <c r="B120" s="6" t="s">
        <v>567</v>
      </c>
      <c r="C120" s="17">
        <v>1081686</v>
      </c>
      <c r="D120" s="18" t="s">
        <v>122</v>
      </c>
      <c r="E120" s="6"/>
      <c r="F120" s="18">
        <v>520043720</v>
      </c>
      <c r="G120" s="6" t="s">
        <v>228</v>
      </c>
      <c r="H120" s="6" t="s">
        <v>93</v>
      </c>
      <c r="I120" s="7">
        <v>21365</v>
      </c>
      <c r="J120" s="7">
        <v>3250</v>
      </c>
      <c r="K120" s="7">
        <v>0</v>
      </c>
      <c r="L120" s="7">
        <v>694.36</v>
      </c>
      <c r="M120" s="8">
        <v>2.9999999999999997E-4</v>
      </c>
      <c r="N120" s="8">
        <v>2.3999999999999998E-3</v>
      </c>
      <c r="O120" s="8">
        <v>4.0000000000000002E-4</v>
      </c>
    </row>
    <row r="121" spans="2:15">
      <c r="B121" s="13" t="s">
        <v>568</v>
      </c>
      <c r="C121" s="14"/>
      <c r="D121" s="20"/>
      <c r="E121" s="13"/>
      <c r="F121" s="13"/>
      <c r="G121" s="13"/>
      <c r="H121" s="13"/>
      <c r="I121" s="15">
        <v>10511706.32</v>
      </c>
      <c r="L121" s="15">
        <v>11873.47</v>
      </c>
      <c r="N121" s="16">
        <v>4.1599999999999998E-2</v>
      </c>
      <c r="O121" s="16">
        <v>7.6E-3</v>
      </c>
    </row>
    <row r="122" spans="2:15">
      <c r="B122" s="6" t="s">
        <v>569</v>
      </c>
      <c r="C122" s="17">
        <v>209015</v>
      </c>
      <c r="D122" s="18" t="s">
        <v>122</v>
      </c>
      <c r="E122" s="6"/>
      <c r="F122" s="18">
        <v>520030677</v>
      </c>
      <c r="G122" s="6" t="s">
        <v>239</v>
      </c>
      <c r="H122" s="6" t="s">
        <v>93</v>
      </c>
      <c r="I122" s="7">
        <v>9400</v>
      </c>
      <c r="J122" s="7">
        <v>1195</v>
      </c>
      <c r="K122" s="7">
        <v>0</v>
      </c>
      <c r="L122" s="7">
        <v>112.33</v>
      </c>
      <c r="M122" s="8">
        <v>5.0000000000000001E-4</v>
      </c>
      <c r="N122" s="8">
        <v>4.0000000000000002E-4</v>
      </c>
      <c r="O122" s="8">
        <v>1E-4</v>
      </c>
    </row>
    <row r="123" spans="2:15">
      <c r="B123" s="6" t="s">
        <v>570</v>
      </c>
      <c r="C123" s="17">
        <v>1147487</v>
      </c>
      <c r="D123" s="18" t="s">
        <v>122</v>
      </c>
      <c r="E123" s="6"/>
      <c r="F123" s="18">
        <v>515809499</v>
      </c>
      <c r="G123" s="6" t="s">
        <v>210</v>
      </c>
      <c r="H123" s="6" t="s">
        <v>93</v>
      </c>
      <c r="I123" s="7">
        <v>397.03</v>
      </c>
      <c r="J123" s="7">
        <v>31950</v>
      </c>
      <c r="K123" s="7">
        <v>0</v>
      </c>
      <c r="L123" s="7">
        <v>126.85</v>
      </c>
      <c r="M123" s="8">
        <v>2.9999999999999997E-4</v>
      </c>
      <c r="N123" s="8">
        <v>4.0000000000000002E-4</v>
      </c>
      <c r="O123" s="8">
        <v>1E-4</v>
      </c>
    </row>
    <row r="124" spans="2:15">
      <c r="B124" s="6" t="s">
        <v>571</v>
      </c>
      <c r="C124" s="17">
        <v>103010</v>
      </c>
      <c r="D124" s="18" t="s">
        <v>122</v>
      </c>
      <c r="E124" s="6"/>
      <c r="F124" s="18">
        <v>520041187</v>
      </c>
      <c r="G124" s="6" t="s">
        <v>210</v>
      </c>
      <c r="H124" s="6" t="s">
        <v>93</v>
      </c>
      <c r="I124" s="7">
        <v>120365</v>
      </c>
      <c r="J124" s="7">
        <v>252</v>
      </c>
      <c r="K124" s="7">
        <v>0</v>
      </c>
      <c r="L124" s="7">
        <v>303.32</v>
      </c>
      <c r="M124" s="8">
        <v>1.1999999999999999E-3</v>
      </c>
      <c r="N124" s="8">
        <v>1.1000000000000001E-3</v>
      </c>
      <c r="O124" s="8">
        <v>2.0000000000000001E-4</v>
      </c>
    </row>
    <row r="125" spans="2:15">
      <c r="B125" s="6" t="s">
        <v>572</v>
      </c>
      <c r="C125" s="17">
        <v>1082353</v>
      </c>
      <c r="D125" s="18" t="s">
        <v>122</v>
      </c>
      <c r="E125" s="6"/>
      <c r="F125" s="18">
        <v>520031808</v>
      </c>
      <c r="G125" s="6" t="s">
        <v>210</v>
      </c>
      <c r="H125" s="6" t="s">
        <v>93</v>
      </c>
      <c r="I125" s="7">
        <v>245612</v>
      </c>
      <c r="J125" s="7">
        <v>93.7</v>
      </c>
      <c r="K125" s="7">
        <v>0</v>
      </c>
      <c r="L125" s="7">
        <v>230.14</v>
      </c>
      <c r="M125" s="8">
        <v>1.1000000000000001E-3</v>
      </c>
      <c r="N125" s="8">
        <v>8.0000000000000004E-4</v>
      </c>
      <c r="O125" s="8">
        <v>1E-4</v>
      </c>
    </row>
    <row r="126" spans="2:15">
      <c r="B126" s="6" t="s">
        <v>573</v>
      </c>
      <c r="C126" s="17">
        <v>1139617</v>
      </c>
      <c r="D126" s="18" t="s">
        <v>122</v>
      </c>
      <c r="E126" s="6"/>
      <c r="F126" s="18">
        <v>510490071</v>
      </c>
      <c r="G126" s="6" t="s">
        <v>252</v>
      </c>
      <c r="H126" s="6" t="s">
        <v>93</v>
      </c>
      <c r="I126" s="7">
        <v>55928</v>
      </c>
      <c r="J126" s="7">
        <v>259.3</v>
      </c>
      <c r="K126" s="7">
        <v>0</v>
      </c>
      <c r="L126" s="7">
        <v>145.02000000000001</v>
      </c>
      <c r="M126" s="8">
        <v>1E-3</v>
      </c>
      <c r="N126" s="8">
        <v>5.0000000000000001E-4</v>
      </c>
      <c r="O126" s="8">
        <v>1E-4</v>
      </c>
    </row>
    <row r="127" spans="2:15">
      <c r="B127" s="6" t="s">
        <v>574</v>
      </c>
      <c r="C127" s="17">
        <v>1087824</v>
      </c>
      <c r="D127" s="18" t="s">
        <v>122</v>
      </c>
      <c r="E127" s="6"/>
      <c r="F127" s="18">
        <v>520017146</v>
      </c>
      <c r="G127" s="6" t="s">
        <v>252</v>
      </c>
      <c r="H127" s="6" t="s">
        <v>93</v>
      </c>
      <c r="I127" s="7">
        <v>414008</v>
      </c>
      <c r="J127" s="7">
        <v>70</v>
      </c>
      <c r="K127" s="7">
        <v>0</v>
      </c>
      <c r="L127" s="7">
        <v>289.81</v>
      </c>
      <c r="M127" s="8">
        <v>8.0000000000000004E-4</v>
      </c>
      <c r="N127" s="8">
        <v>1E-3</v>
      </c>
      <c r="O127" s="8">
        <v>2.0000000000000001E-4</v>
      </c>
    </row>
    <row r="128" spans="2:15">
      <c r="B128" s="6" t="s">
        <v>575</v>
      </c>
      <c r="C128" s="17">
        <v>1156280</v>
      </c>
      <c r="D128" s="18" t="s">
        <v>122</v>
      </c>
      <c r="E128" s="6"/>
      <c r="F128" s="18">
        <v>510095987</v>
      </c>
      <c r="G128" s="6" t="s">
        <v>252</v>
      </c>
      <c r="H128" s="6" t="s">
        <v>93</v>
      </c>
      <c r="I128" s="7">
        <v>60096</v>
      </c>
      <c r="J128" s="7">
        <v>544.5</v>
      </c>
      <c r="K128" s="7">
        <v>8.92</v>
      </c>
      <c r="L128" s="7">
        <v>336.14</v>
      </c>
      <c r="M128" s="8">
        <v>8.0000000000000004E-4</v>
      </c>
      <c r="N128" s="8">
        <v>1.1999999999999999E-3</v>
      </c>
      <c r="O128" s="8">
        <v>2.0000000000000001E-4</v>
      </c>
    </row>
    <row r="129" spans="2:15">
      <c r="B129" s="6" t="s">
        <v>576</v>
      </c>
      <c r="C129" s="17">
        <v>543017</v>
      </c>
      <c r="D129" s="18" t="s">
        <v>122</v>
      </c>
      <c r="E129" s="6"/>
      <c r="F129" s="18">
        <v>520040700</v>
      </c>
      <c r="G129" s="6" t="s">
        <v>252</v>
      </c>
      <c r="H129" s="6" t="s">
        <v>93</v>
      </c>
      <c r="I129" s="7">
        <v>11849</v>
      </c>
      <c r="J129" s="7">
        <v>499.2</v>
      </c>
      <c r="K129" s="7">
        <v>0</v>
      </c>
      <c r="L129" s="7">
        <v>59.15</v>
      </c>
      <c r="M129" s="8">
        <v>6.9999999999999999E-4</v>
      </c>
      <c r="N129" s="8">
        <v>2.0000000000000001E-4</v>
      </c>
      <c r="O129" s="8">
        <v>0</v>
      </c>
    </row>
    <row r="130" spans="2:15">
      <c r="B130" s="6" t="s">
        <v>577</v>
      </c>
      <c r="C130" s="17">
        <v>238014</v>
      </c>
      <c r="D130" s="18" t="s">
        <v>122</v>
      </c>
      <c r="E130" s="6"/>
      <c r="F130" s="18">
        <v>520036435</v>
      </c>
      <c r="G130" s="6" t="s">
        <v>252</v>
      </c>
      <c r="H130" s="6" t="s">
        <v>93</v>
      </c>
      <c r="I130" s="7">
        <v>1018</v>
      </c>
      <c r="J130" s="7">
        <v>368.7</v>
      </c>
      <c r="K130" s="7">
        <v>0</v>
      </c>
      <c r="L130" s="7">
        <v>3.75</v>
      </c>
      <c r="M130" s="8">
        <v>0</v>
      </c>
      <c r="N130" s="8">
        <v>0</v>
      </c>
      <c r="O130" s="8">
        <v>0</v>
      </c>
    </row>
    <row r="131" spans="2:15">
      <c r="B131" s="6" t="s">
        <v>578</v>
      </c>
      <c r="C131" s="17">
        <v>1140151</v>
      </c>
      <c r="D131" s="18" t="s">
        <v>122</v>
      </c>
      <c r="E131" s="6"/>
      <c r="F131" s="18">
        <v>512568668</v>
      </c>
      <c r="G131" s="6" t="s">
        <v>252</v>
      </c>
      <c r="H131" s="6" t="s">
        <v>93</v>
      </c>
      <c r="I131" s="7">
        <v>331513</v>
      </c>
      <c r="J131" s="7">
        <v>208.4</v>
      </c>
      <c r="K131" s="7">
        <v>0</v>
      </c>
      <c r="L131" s="7">
        <v>690.87</v>
      </c>
      <c r="M131" s="8">
        <v>6.9999999999999999E-4</v>
      </c>
      <c r="N131" s="8">
        <v>2.3999999999999998E-3</v>
      </c>
      <c r="O131" s="8">
        <v>4.0000000000000002E-4</v>
      </c>
    </row>
    <row r="132" spans="2:15">
      <c r="B132" s="6" t="s">
        <v>579</v>
      </c>
      <c r="C132" s="17">
        <v>373019</v>
      </c>
      <c r="D132" s="18" t="s">
        <v>122</v>
      </c>
      <c r="E132" s="6"/>
      <c r="F132" s="18">
        <v>520038274</v>
      </c>
      <c r="G132" s="6" t="s">
        <v>264</v>
      </c>
      <c r="H132" s="6" t="s">
        <v>93</v>
      </c>
      <c r="I132" s="7">
        <v>105118</v>
      </c>
      <c r="J132" s="7">
        <v>132.1</v>
      </c>
      <c r="K132" s="7">
        <v>0</v>
      </c>
      <c r="L132" s="7">
        <v>138.86000000000001</v>
      </c>
      <c r="M132" s="8">
        <v>5.0000000000000001E-4</v>
      </c>
      <c r="N132" s="8">
        <v>5.0000000000000001E-4</v>
      </c>
      <c r="O132" s="8">
        <v>1E-4</v>
      </c>
    </row>
    <row r="133" spans="2:15">
      <c r="B133" s="6" t="s">
        <v>580</v>
      </c>
      <c r="C133" s="17">
        <v>1108638</v>
      </c>
      <c r="D133" s="18" t="s">
        <v>122</v>
      </c>
      <c r="E133" s="6"/>
      <c r="F133" s="6" t="s">
        <v>394</v>
      </c>
      <c r="G133" s="6" t="s">
        <v>264</v>
      </c>
      <c r="H133" s="6" t="s">
        <v>93</v>
      </c>
      <c r="I133" s="7">
        <v>73700.649999999994</v>
      </c>
      <c r="J133" s="7">
        <v>3.2</v>
      </c>
      <c r="K133" s="7">
        <v>0</v>
      </c>
      <c r="L133" s="7">
        <v>2.36</v>
      </c>
      <c r="M133" s="8">
        <v>8.0000000000000004E-4</v>
      </c>
      <c r="N133" s="8">
        <v>0</v>
      </c>
      <c r="O133" s="8">
        <v>0</v>
      </c>
    </row>
    <row r="134" spans="2:15">
      <c r="B134" s="6" t="s">
        <v>581</v>
      </c>
      <c r="C134" s="17">
        <v>686014</v>
      </c>
      <c r="D134" s="18" t="s">
        <v>122</v>
      </c>
      <c r="E134" s="6"/>
      <c r="F134" s="18">
        <v>520018482</v>
      </c>
      <c r="G134" s="6" t="s">
        <v>464</v>
      </c>
      <c r="H134" s="6" t="s">
        <v>93</v>
      </c>
      <c r="I134" s="7">
        <v>434.78</v>
      </c>
      <c r="J134" s="7">
        <v>10160</v>
      </c>
      <c r="K134" s="7">
        <v>0</v>
      </c>
      <c r="L134" s="7">
        <v>44.17</v>
      </c>
      <c r="M134" s="8">
        <v>1E-4</v>
      </c>
      <c r="N134" s="8">
        <v>2.0000000000000001E-4</v>
      </c>
      <c r="O134" s="8">
        <v>0</v>
      </c>
    </row>
    <row r="135" spans="2:15">
      <c r="B135" s="6" t="s">
        <v>582</v>
      </c>
      <c r="C135" s="17">
        <v>168013</v>
      </c>
      <c r="D135" s="18" t="s">
        <v>122</v>
      </c>
      <c r="E135" s="6"/>
      <c r="F135" s="18">
        <v>520034109</v>
      </c>
      <c r="G135" s="6" t="s">
        <v>464</v>
      </c>
      <c r="H135" s="6" t="s">
        <v>93</v>
      </c>
      <c r="I135" s="7">
        <v>541</v>
      </c>
      <c r="J135" s="7">
        <v>16300</v>
      </c>
      <c r="K135" s="7">
        <v>0</v>
      </c>
      <c r="L135" s="7">
        <v>88.18</v>
      </c>
      <c r="M135" s="8">
        <v>1E-4</v>
      </c>
      <c r="N135" s="8">
        <v>2.9999999999999997E-4</v>
      </c>
      <c r="O135" s="8">
        <v>1E-4</v>
      </c>
    </row>
    <row r="136" spans="2:15">
      <c r="B136" s="6" t="s">
        <v>583</v>
      </c>
      <c r="C136" s="17">
        <v>384016</v>
      </c>
      <c r="D136" s="18" t="s">
        <v>122</v>
      </c>
      <c r="E136" s="6"/>
      <c r="F136" s="18">
        <v>520038530</v>
      </c>
      <c r="G136" s="6" t="s">
        <v>357</v>
      </c>
      <c r="H136" s="6" t="s">
        <v>93</v>
      </c>
      <c r="I136" s="7">
        <v>12764</v>
      </c>
      <c r="J136" s="7">
        <v>803.7</v>
      </c>
      <c r="K136" s="7">
        <v>0</v>
      </c>
      <c r="L136" s="7">
        <v>102.58</v>
      </c>
      <c r="M136" s="8">
        <v>4.0000000000000002E-4</v>
      </c>
      <c r="N136" s="8">
        <v>4.0000000000000002E-4</v>
      </c>
      <c r="O136" s="8">
        <v>1E-4</v>
      </c>
    </row>
    <row r="137" spans="2:15">
      <c r="B137" s="6" t="s">
        <v>584</v>
      </c>
      <c r="C137" s="17">
        <v>1090141</v>
      </c>
      <c r="D137" s="18" t="s">
        <v>122</v>
      </c>
      <c r="E137" s="6"/>
      <c r="F137" s="18">
        <v>511870891</v>
      </c>
      <c r="G137" s="6" t="s">
        <v>357</v>
      </c>
      <c r="H137" s="6" t="s">
        <v>93</v>
      </c>
      <c r="I137" s="7">
        <v>792712</v>
      </c>
      <c r="J137" s="7">
        <v>13</v>
      </c>
      <c r="K137" s="7">
        <v>0</v>
      </c>
      <c r="L137" s="7">
        <v>103.05</v>
      </c>
      <c r="M137" s="8">
        <v>1.9E-3</v>
      </c>
      <c r="N137" s="8">
        <v>4.0000000000000002E-4</v>
      </c>
      <c r="O137" s="8">
        <v>1E-4</v>
      </c>
    </row>
    <row r="138" spans="2:15">
      <c r="B138" s="6" t="s">
        <v>585</v>
      </c>
      <c r="C138" s="17">
        <v>644013</v>
      </c>
      <c r="D138" s="18" t="s">
        <v>122</v>
      </c>
      <c r="E138" s="6"/>
      <c r="F138" s="18">
        <v>520039843</v>
      </c>
      <c r="G138" s="6" t="s">
        <v>216</v>
      </c>
      <c r="H138" s="6" t="s">
        <v>93</v>
      </c>
      <c r="I138" s="7">
        <v>12327</v>
      </c>
      <c r="J138" s="7">
        <v>1420</v>
      </c>
      <c r="K138" s="7">
        <v>0</v>
      </c>
      <c r="L138" s="7">
        <v>175.04</v>
      </c>
      <c r="M138" s="8">
        <v>5.0000000000000001E-4</v>
      </c>
      <c r="N138" s="8">
        <v>5.9999999999999995E-4</v>
      </c>
      <c r="O138" s="8">
        <v>1E-4</v>
      </c>
    </row>
    <row r="139" spans="2:15">
      <c r="B139" s="6" t="s">
        <v>586</v>
      </c>
      <c r="C139" s="17">
        <v>1100957</v>
      </c>
      <c r="D139" s="18" t="s">
        <v>122</v>
      </c>
      <c r="E139" s="6"/>
      <c r="F139" s="18">
        <v>510119068</v>
      </c>
      <c r="G139" s="6" t="s">
        <v>333</v>
      </c>
      <c r="H139" s="6" t="s">
        <v>93</v>
      </c>
      <c r="I139" s="7">
        <v>85442</v>
      </c>
      <c r="J139" s="7">
        <v>223.5</v>
      </c>
      <c r="K139" s="7">
        <v>0</v>
      </c>
      <c r="L139" s="7">
        <v>190.96</v>
      </c>
      <c r="M139" s="8">
        <v>2.9999999999999997E-4</v>
      </c>
      <c r="N139" s="8">
        <v>6.9999999999999999E-4</v>
      </c>
      <c r="O139" s="8">
        <v>1E-4</v>
      </c>
    </row>
    <row r="140" spans="2:15">
      <c r="B140" s="6" t="s">
        <v>587</v>
      </c>
      <c r="C140" s="17">
        <v>1090117</v>
      </c>
      <c r="D140" s="18" t="s">
        <v>122</v>
      </c>
      <c r="E140" s="6"/>
      <c r="F140" s="18">
        <v>512288713</v>
      </c>
      <c r="G140" s="6" t="s">
        <v>333</v>
      </c>
      <c r="H140" s="6" t="s">
        <v>93</v>
      </c>
      <c r="I140" s="7">
        <v>9700</v>
      </c>
      <c r="J140" s="7">
        <v>568.4</v>
      </c>
      <c r="K140" s="7">
        <v>2.42</v>
      </c>
      <c r="L140" s="7">
        <v>57.56</v>
      </c>
      <c r="M140" s="8">
        <v>1E-4</v>
      </c>
      <c r="N140" s="8">
        <v>2.0000000000000001E-4</v>
      </c>
      <c r="O140" s="8">
        <v>0</v>
      </c>
    </row>
    <row r="141" spans="2:15">
      <c r="B141" s="6" t="s">
        <v>588</v>
      </c>
      <c r="C141" s="17">
        <v>639013</v>
      </c>
      <c r="D141" s="18" t="s">
        <v>122</v>
      </c>
      <c r="E141" s="6"/>
      <c r="F141" s="18">
        <v>520023896</v>
      </c>
      <c r="G141" s="6" t="s">
        <v>269</v>
      </c>
      <c r="H141" s="6" t="s">
        <v>93</v>
      </c>
      <c r="I141" s="7">
        <v>8499.14</v>
      </c>
      <c r="J141" s="7">
        <v>378</v>
      </c>
      <c r="K141" s="7">
        <v>0</v>
      </c>
      <c r="L141" s="7">
        <v>32.130000000000003</v>
      </c>
      <c r="M141" s="8">
        <v>1E-4</v>
      </c>
      <c r="N141" s="8">
        <v>1E-4</v>
      </c>
      <c r="O141" s="8">
        <v>0</v>
      </c>
    </row>
    <row r="142" spans="2:15">
      <c r="B142" s="6" t="s">
        <v>589</v>
      </c>
      <c r="C142" s="17">
        <v>1129493</v>
      </c>
      <c r="D142" s="18" t="s">
        <v>122</v>
      </c>
      <c r="E142" s="6"/>
      <c r="F142" s="18">
        <v>514837111</v>
      </c>
      <c r="G142" s="6" t="s">
        <v>285</v>
      </c>
      <c r="H142" s="6" t="s">
        <v>93</v>
      </c>
      <c r="I142" s="7">
        <v>30245</v>
      </c>
      <c r="J142" s="7">
        <v>712.1</v>
      </c>
      <c r="K142" s="7">
        <v>0</v>
      </c>
      <c r="L142" s="7">
        <v>215.37</v>
      </c>
      <c r="M142" s="8">
        <v>1.5E-3</v>
      </c>
      <c r="N142" s="8">
        <v>8.0000000000000004E-4</v>
      </c>
      <c r="O142" s="8">
        <v>1E-4</v>
      </c>
    </row>
    <row r="143" spans="2:15">
      <c r="B143" s="6" t="s">
        <v>590</v>
      </c>
      <c r="C143" s="17">
        <v>1141357</v>
      </c>
      <c r="D143" s="18" t="s">
        <v>122</v>
      </c>
      <c r="E143" s="6"/>
      <c r="F143" s="18">
        <v>515334662</v>
      </c>
      <c r="G143" s="6" t="s">
        <v>285</v>
      </c>
      <c r="H143" s="6" t="s">
        <v>93</v>
      </c>
      <c r="I143" s="7">
        <v>24500</v>
      </c>
      <c r="J143" s="7">
        <v>185</v>
      </c>
      <c r="K143" s="7">
        <v>0</v>
      </c>
      <c r="L143" s="7">
        <v>45.33</v>
      </c>
      <c r="M143" s="8">
        <v>2.9999999999999997E-4</v>
      </c>
      <c r="N143" s="8">
        <v>2.0000000000000001E-4</v>
      </c>
      <c r="O143" s="8">
        <v>0</v>
      </c>
    </row>
    <row r="144" spans="2:15">
      <c r="B144" s="6" t="s">
        <v>591</v>
      </c>
      <c r="C144" s="17">
        <v>1080613</v>
      </c>
      <c r="D144" s="18" t="s">
        <v>122</v>
      </c>
      <c r="E144" s="6"/>
      <c r="F144" s="18">
        <v>520041963</v>
      </c>
      <c r="G144" s="6" t="s">
        <v>258</v>
      </c>
      <c r="H144" s="6" t="s">
        <v>93</v>
      </c>
      <c r="I144" s="7">
        <v>4348</v>
      </c>
      <c r="J144" s="7">
        <v>1510</v>
      </c>
      <c r="K144" s="7">
        <v>0</v>
      </c>
      <c r="L144" s="7">
        <v>65.650000000000006</v>
      </c>
      <c r="M144" s="8">
        <v>2.9999999999999997E-4</v>
      </c>
      <c r="N144" s="8">
        <v>2.0000000000000001E-4</v>
      </c>
      <c r="O144" s="8">
        <v>0</v>
      </c>
    </row>
    <row r="145" spans="2:15">
      <c r="B145" s="6" t="s">
        <v>592</v>
      </c>
      <c r="C145" s="17">
        <v>333013</v>
      </c>
      <c r="D145" s="18" t="s">
        <v>122</v>
      </c>
      <c r="E145" s="6"/>
      <c r="F145" s="18">
        <v>520033713</v>
      </c>
      <c r="G145" s="6" t="s">
        <v>258</v>
      </c>
      <c r="H145" s="6" t="s">
        <v>93</v>
      </c>
      <c r="I145" s="7">
        <v>61000</v>
      </c>
      <c r="J145" s="7">
        <v>228.5</v>
      </c>
      <c r="K145" s="7">
        <v>1.58</v>
      </c>
      <c r="L145" s="7">
        <v>140.96</v>
      </c>
      <c r="M145" s="8">
        <v>2.9999999999999997E-4</v>
      </c>
      <c r="N145" s="8">
        <v>5.0000000000000001E-4</v>
      </c>
      <c r="O145" s="8">
        <v>1E-4</v>
      </c>
    </row>
    <row r="146" spans="2:15">
      <c r="B146" s="6" t="s">
        <v>593</v>
      </c>
      <c r="C146" s="17">
        <v>1107663</v>
      </c>
      <c r="D146" s="18" t="s">
        <v>122</v>
      </c>
      <c r="E146" s="6"/>
      <c r="F146" s="18">
        <v>512832742</v>
      </c>
      <c r="G146" s="6" t="s">
        <v>221</v>
      </c>
      <c r="H146" s="6" t="s">
        <v>93</v>
      </c>
      <c r="I146" s="7">
        <v>15500</v>
      </c>
      <c r="J146" s="7">
        <v>320</v>
      </c>
      <c r="K146" s="7">
        <v>0</v>
      </c>
      <c r="L146" s="7">
        <v>49.6</v>
      </c>
      <c r="M146" s="8">
        <v>1E-4</v>
      </c>
      <c r="N146" s="8">
        <v>2.0000000000000001E-4</v>
      </c>
      <c r="O146" s="8">
        <v>0</v>
      </c>
    </row>
    <row r="147" spans="2:15">
      <c r="B147" s="6" t="s">
        <v>594</v>
      </c>
      <c r="C147" s="17">
        <v>1092345</v>
      </c>
      <c r="D147" s="18" t="s">
        <v>122</v>
      </c>
      <c r="E147" s="6"/>
      <c r="F147" s="18">
        <v>511396046</v>
      </c>
      <c r="G147" s="6" t="s">
        <v>221</v>
      </c>
      <c r="H147" s="6" t="s">
        <v>93</v>
      </c>
      <c r="I147" s="7">
        <v>21316</v>
      </c>
      <c r="J147" s="7">
        <v>529</v>
      </c>
      <c r="K147" s="7">
        <v>0</v>
      </c>
      <c r="L147" s="7">
        <v>112.76</v>
      </c>
      <c r="M147" s="8">
        <v>8.9999999999999998E-4</v>
      </c>
      <c r="N147" s="8">
        <v>4.0000000000000002E-4</v>
      </c>
      <c r="O147" s="8">
        <v>1E-4</v>
      </c>
    </row>
    <row r="148" spans="2:15">
      <c r="B148" s="6" t="s">
        <v>595</v>
      </c>
      <c r="C148" s="17">
        <v>1080597</v>
      </c>
      <c r="D148" s="18" t="s">
        <v>122</v>
      </c>
      <c r="E148" s="6"/>
      <c r="F148" s="18">
        <v>520041674</v>
      </c>
      <c r="G148" s="6" t="s">
        <v>221</v>
      </c>
      <c r="H148" s="6" t="s">
        <v>93</v>
      </c>
      <c r="I148" s="7">
        <v>36016</v>
      </c>
      <c r="J148" s="7">
        <v>77.3</v>
      </c>
      <c r="K148" s="7">
        <v>0</v>
      </c>
      <c r="L148" s="7">
        <v>27.84</v>
      </c>
      <c r="M148" s="8">
        <v>6.9999999999999999E-4</v>
      </c>
      <c r="N148" s="8">
        <v>1E-4</v>
      </c>
      <c r="O148" s="8">
        <v>0</v>
      </c>
    </row>
    <row r="149" spans="2:15">
      <c r="B149" s="6" t="s">
        <v>596</v>
      </c>
      <c r="C149" s="17">
        <v>1157114</v>
      </c>
      <c r="D149" s="18" t="s">
        <v>122</v>
      </c>
      <c r="E149" s="6"/>
      <c r="F149" s="18">
        <v>515883809</v>
      </c>
      <c r="G149" s="6" t="s">
        <v>597</v>
      </c>
      <c r="H149" s="6" t="s">
        <v>93</v>
      </c>
      <c r="I149" s="7">
        <v>18590</v>
      </c>
      <c r="J149" s="7">
        <v>456.4</v>
      </c>
      <c r="K149" s="7">
        <v>0</v>
      </c>
      <c r="L149" s="7">
        <v>84.84</v>
      </c>
      <c r="M149" s="8">
        <v>1.1999999999999999E-3</v>
      </c>
      <c r="N149" s="8">
        <v>2.9999999999999997E-4</v>
      </c>
      <c r="O149" s="8">
        <v>1E-4</v>
      </c>
    </row>
    <row r="150" spans="2:15">
      <c r="B150" s="6" t="s">
        <v>598</v>
      </c>
      <c r="C150" s="17">
        <v>1156926</v>
      </c>
      <c r="D150" s="18" t="s">
        <v>122</v>
      </c>
      <c r="E150" s="6"/>
      <c r="F150" s="18">
        <v>515846558</v>
      </c>
      <c r="G150" s="6" t="s">
        <v>205</v>
      </c>
      <c r="H150" s="6" t="s">
        <v>93</v>
      </c>
      <c r="I150" s="7">
        <v>6561303</v>
      </c>
      <c r="J150" s="7">
        <v>70</v>
      </c>
      <c r="K150" s="7">
        <v>0</v>
      </c>
      <c r="L150" s="7">
        <v>4592.91</v>
      </c>
      <c r="M150" s="8">
        <v>7.0000000000000001E-3</v>
      </c>
      <c r="N150" s="8">
        <v>1.61E-2</v>
      </c>
      <c r="O150" s="8">
        <v>3.0000000000000001E-3</v>
      </c>
    </row>
    <row r="151" spans="2:15">
      <c r="B151" s="6" t="s">
        <v>599</v>
      </c>
      <c r="C151" s="17">
        <v>1097344</v>
      </c>
      <c r="D151" s="18" t="s">
        <v>122</v>
      </c>
      <c r="E151" s="6"/>
      <c r="F151" s="18">
        <v>512758350</v>
      </c>
      <c r="G151" s="6" t="s">
        <v>435</v>
      </c>
      <c r="H151" s="6" t="s">
        <v>93</v>
      </c>
      <c r="I151" s="7">
        <v>15000</v>
      </c>
      <c r="J151" s="7">
        <v>630</v>
      </c>
      <c r="K151" s="7">
        <v>0</v>
      </c>
      <c r="L151" s="7">
        <v>94.5</v>
      </c>
      <c r="M151" s="8">
        <v>1.8E-3</v>
      </c>
      <c r="N151" s="8">
        <v>2.9999999999999997E-4</v>
      </c>
      <c r="O151" s="8">
        <v>1E-4</v>
      </c>
    </row>
    <row r="152" spans="2:15">
      <c r="B152" s="6" t="s">
        <v>600</v>
      </c>
      <c r="C152" s="17">
        <v>1106376</v>
      </c>
      <c r="D152" s="18" t="s">
        <v>122</v>
      </c>
      <c r="E152" s="6"/>
      <c r="F152" s="18">
        <v>512051699</v>
      </c>
      <c r="G152" s="6" t="s">
        <v>601</v>
      </c>
      <c r="H152" s="6" t="s">
        <v>93</v>
      </c>
      <c r="I152" s="7">
        <v>29942</v>
      </c>
      <c r="J152" s="7">
        <v>431</v>
      </c>
      <c r="K152" s="7">
        <v>0</v>
      </c>
      <c r="L152" s="7">
        <v>129.05000000000001</v>
      </c>
      <c r="M152" s="8">
        <v>2.9999999999999997E-4</v>
      </c>
      <c r="N152" s="8">
        <v>5.0000000000000001E-4</v>
      </c>
      <c r="O152" s="8">
        <v>1E-4</v>
      </c>
    </row>
    <row r="153" spans="2:15">
      <c r="B153" s="6" t="s">
        <v>602</v>
      </c>
      <c r="C153" s="17">
        <v>1104280</v>
      </c>
      <c r="D153" s="18" t="s">
        <v>122</v>
      </c>
      <c r="E153" s="6"/>
      <c r="F153" s="18">
        <v>511898835</v>
      </c>
      <c r="G153" s="6" t="s">
        <v>601</v>
      </c>
      <c r="H153" s="6" t="s">
        <v>93</v>
      </c>
      <c r="I153" s="7">
        <v>74424</v>
      </c>
      <c r="J153" s="7">
        <v>87.9</v>
      </c>
      <c r="K153" s="7">
        <v>0</v>
      </c>
      <c r="L153" s="7">
        <v>65.42</v>
      </c>
      <c r="M153" s="8">
        <v>5.0000000000000001E-4</v>
      </c>
      <c r="N153" s="8">
        <v>2.0000000000000001E-4</v>
      </c>
      <c r="O153" s="8">
        <v>0</v>
      </c>
    </row>
    <row r="154" spans="2:15">
      <c r="B154" s="6" t="s">
        <v>603</v>
      </c>
      <c r="C154" s="17">
        <v>235010</v>
      </c>
      <c r="D154" s="18" t="s">
        <v>122</v>
      </c>
      <c r="E154" s="6"/>
      <c r="F154" s="18">
        <v>520034562</v>
      </c>
      <c r="G154" s="6" t="s">
        <v>192</v>
      </c>
      <c r="H154" s="6" t="s">
        <v>93</v>
      </c>
      <c r="I154" s="7">
        <v>25520</v>
      </c>
      <c r="J154" s="7">
        <v>1250</v>
      </c>
      <c r="K154" s="7">
        <v>0</v>
      </c>
      <c r="L154" s="7">
        <v>319</v>
      </c>
      <c r="M154" s="8">
        <v>1.4E-3</v>
      </c>
      <c r="N154" s="8">
        <v>1.1000000000000001E-3</v>
      </c>
      <c r="O154" s="8">
        <v>2.0000000000000001E-4</v>
      </c>
    </row>
    <row r="155" spans="2:15">
      <c r="B155" s="6" t="s">
        <v>604</v>
      </c>
      <c r="C155" s="17">
        <v>1139195</v>
      </c>
      <c r="D155" s="18" t="s">
        <v>122</v>
      </c>
      <c r="E155" s="6"/>
      <c r="F155" s="18">
        <v>515434074</v>
      </c>
      <c r="G155" s="6" t="s">
        <v>192</v>
      </c>
      <c r="H155" s="6" t="s">
        <v>93</v>
      </c>
      <c r="I155" s="7">
        <v>608502</v>
      </c>
      <c r="J155" s="7">
        <v>52.2</v>
      </c>
      <c r="K155" s="7">
        <v>0</v>
      </c>
      <c r="L155" s="7">
        <v>317.64</v>
      </c>
      <c r="M155" s="8">
        <v>5.9999999999999995E-4</v>
      </c>
      <c r="N155" s="8">
        <v>1.1000000000000001E-3</v>
      </c>
      <c r="O155" s="8">
        <v>2.0000000000000001E-4</v>
      </c>
    </row>
    <row r="156" spans="2:15">
      <c r="B156" s="6" t="s">
        <v>605</v>
      </c>
      <c r="C156" s="17">
        <v>1140573</v>
      </c>
      <c r="D156" s="18" t="s">
        <v>122</v>
      </c>
      <c r="E156" s="6"/>
      <c r="F156" s="18">
        <v>515327120</v>
      </c>
      <c r="G156" s="6" t="s">
        <v>192</v>
      </c>
      <c r="H156" s="6" t="s">
        <v>93</v>
      </c>
      <c r="I156" s="7">
        <v>501300</v>
      </c>
      <c r="J156" s="7">
        <v>162.1</v>
      </c>
      <c r="K156" s="7">
        <v>0</v>
      </c>
      <c r="L156" s="7">
        <v>812.61</v>
      </c>
      <c r="M156" s="8">
        <v>1E-3</v>
      </c>
      <c r="N156" s="8">
        <v>2.8E-3</v>
      </c>
      <c r="O156" s="8">
        <v>5.0000000000000001E-4</v>
      </c>
    </row>
    <row r="157" spans="2:15">
      <c r="B157" s="6" t="s">
        <v>606</v>
      </c>
      <c r="C157" s="17">
        <v>1162775</v>
      </c>
      <c r="D157" s="18" t="s">
        <v>122</v>
      </c>
      <c r="E157" s="6"/>
      <c r="F157" s="18">
        <v>516117181</v>
      </c>
      <c r="G157" s="6" t="s">
        <v>192</v>
      </c>
      <c r="H157" s="6" t="s">
        <v>93</v>
      </c>
      <c r="I157" s="7">
        <v>33600</v>
      </c>
      <c r="J157" s="7">
        <v>853.7</v>
      </c>
      <c r="K157" s="7">
        <v>0</v>
      </c>
      <c r="L157" s="7">
        <v>286.83999999999997</v>
      </c>
      <c r="M157" s="8">
        <v>5.0000000000000001E-4</v>
      </c>
      <c r="N157" s="8">
        <v>1E-3</v>
      </c>
      <c r="O157" s="8">
        <v>2.0000000000000001E-4</v>
      </c>
    </row>
    <row r="158" spans="2:15">
      <c r="B158" s="6" t="s">
        <v>607</v>
      </c>
      <c r="C158" s="17">
        <v>313015</v>
      </c>
      <c r="D158" s="18" t="s">
        <v>122</v>
      </c>
      <c r="E158" s="6"/>
      <c r="F158" s="18">
        <v>520037540</v>
      </c>
      <c r="G158" s="6" t="s">
        <v>228</v>
      </c>
      <c r="H158" s="6" t="s">
        <v>93</v>
      </c>
      <c r="I158" s="7">
        <v>51890</v>
      </c>
      <c r="J158" s="7">
        <v>593.6</v>
      </c>
      <c r="K158" s="7">
        <v>3.46</v>
      </c>
      <c r="L158" s="7">
        <v>311.48</v>
      </c>
      <c r="M158" s="8">
        <v>8.0000000000000004E-4</v>
      </c>
      <c r="N158" s="8">
        <v>1.1000000000000001E-3</v>
      </c>
      <c r="O158" s="8">
        <v>2.0000000000000001E-4</v>
      </c>
    </row>
    <row r="159" spans="2:15">
      <c r="B159" s="6" t="s">
        <v>608</v>
      </c>
      <c r="C159" s="17">
        <v>1105196</v>
      </c>
      <c r="D159" s="18" t="s">
        <v>122</v>
      </c>
      <c r="E159" s="6"/>
      <c r="F159" s="18">
        <v>511491839</v>
      </c>
      <c r="G159" s="6" t="s">
        <v>228</v>
      </c>
      <c r="H159" s="6" t="s">
        <v>93</v>
      </c>
      <c r="I159" s="7">
        <v>29995</v>
      </c>
      <c r="J159" s="7">
        <v>635.1</v>
      </c>
      <c r="K159" s="7">
        <v>0</v>
      </c>
      <c r="L159" s="7">
        <v>190.5</v>
      </c>
      <c r="M159" s="8">
        <v>8.9999999999999998E-4</v>
      </c>
      <c r="N159" s="8">
        <v>6.9999999999999999E-4</v>
      </c>
      <c r="O159" s="8">
        <v>1E-4</v>
      </c>
    </row>
    <row r="160" spans="2:15">
      <c r="B160" s="6" t="s">
        <v>609</v>
      </c>
      <c r="C160" s="17">
        <v>1142355</v>
      </c>
      <c r="D160" s="18" t="s">
        <v>122</v>
      </c>
      <c r="E160" s="6"/>
      <c r="F160" s="18">
        <v>908311</v>
      </c>
      <c r="G160" s="6" t="s">
        <v>228</v>
      </c>
      <c r="H160" s="6" t="s">
        <v>93</v>
      </c>
      <c r="I160" s="7">
        <v>9058.7199999999993</v>
      </c>
      <c r="J160" s="7">
        <v>7284</v>
      </c>
      <c r="K160" s="7">
        <v>0</v>
      </c>
      <c r="L160" s="7">
        <v>659.84</v>
      </c>
      <c r="M160" s="8">
        <v>1.1000000000000001E-3</v>
      </c>
      <c r="N160" s="8">
        <v>2.3E-3</v>
      </c>
      <c r="O160" s="8">
        <v>4.0000000000000002E-4</v>
      </c>
    </row>
    <row r="161" spans="2:15">
      <c r="B161" s="6" t="s">
        <v>610</v>
      </c>
      <c r="C161" s="17">
        <v>1131556</v>
      </c>
      <c r="D161" s="18" t="s">
        <v>122</v>
      </c>
      <c r="E161" s="6"/>
      <c r="F161" s="18">
        <v>1328683</v>
      </c>
      <c r="G161" s="6" t="s">
        <v>228</v>
      </c>
      <c r="H161" s="6" t="s">
        <v>93</v>
      </c>
      <c r="I161" s="7">
        <v>8232</v>
      </c>
      <c r="J161" s="7">
        <v>1446</v>
      </c>
      <c r="K161" s="7">
        <v>0</v>
      </c>
      <c r="L161" s="7">
        <v>119.03</v>
      </c>
      <c r="M161" s="8">
        <v>5.0000000000000001E-4</v>
      </c>
      <c r="N161" s="8">
        <v>4.0000000000000002E-4</v>
      </c>
      <c r="O161" s="8">
        <v>1E-4</v>
      </c>
    </row>
    <row r="162" spans="2:15">
      <c r="B162" s="13" t="s">
        <v>611</v>
      </c>
      <c r="C162" s="14"/>
      <c r="D162" s="20"/>
      <c r="E162" s="13"/>
      <c r="F162" s="13"/>
      <c r="G162" s="13"/>
      <c r="H162" s="13"/>
      <c r="I162" s="15">
        <v>0</v>
      </c>
      <c r="L162" s="15">
        <v>0</v>
      </c>
      <c r="N162" s="16">
        <v>0</v>
      </c>
      <c r="O162" s="16">
        <v>0</v>
      </c>
    </row>
    <row r="163" spans="2:15">
      <c r="B163" s="3" t="s">
        <v>102</v>
      </c>
      <c r="C163" s="12"/>
      <c r="D163" s="19"/>
      <c r="E163" s="3"/>
      <c r="F163" s="3"/>
      <c r="G163" s="3"/>
      <c r="H163" s="3"/>
      <c r="I163" s="9">
        <v>1460158.01</v>
      </c>
      <c r="L163" s="9">
        <v>83012.25</v>
      </c>
      <c r="N163" s="10">
        <v>0.29110000000000003</v>
      </c>
      <c r="O163" s="10">
        <v>5.3499999999999999E-2</v>
      </c>
    </row>
    <row r="164" spans="2:15">
      <c r="B164" s="13" t="s">
        <v>166</v>
      </c>
      <c r="C164" s="14"/>
      <c r="D164" s="20"/>
      <c r="E164" s="13"/>
      <c r="F164" s="13"/>
      <c r="G164" s="13"/>
      <c r="H164" s="13"/>
      <c r="I164" s="15">
        <v>15683</v>
      </c>
      <c r="L164" s="15">
        <v>2077.02</v>
      </c>
      <c r="N164" s="16">
        <v>7.3000000000000001E-3</v>
      </c>
      <c r="O164" s="16">
        <v>1.2999999999999999E-3</v>
      </c>
    </row>
    <row r="165" spans="2:15">
      <c r="B165" s="6" t="s">
        <v>612</v>
      </c>
      <c r="C165" s="17" t="s">
        <v>613</v>
      </c>
      <c r="D165" s="18" t="s">
        <v>614</v>
      </c>
      <c r="E165" s="6" t="s">
        <v>409</v>
      </c>
      <c r="F165" s="6"/>
      <c r="G165" s="6" t="s">
        <v>410</v>
      </c>
      <c r="H165" s="6" t="s">
        <v>44</v>
      </c>
      <c r="I165" s="7">
        <v>6000</v>
      </c>
      <c r="J165" s="7">
        <v>1421</v>
      </c>
      <c r="K165" s="7">
        <v>3.85</v>
      </c>
      <c r="L165" s="7">
        <v>307.8</v>
      </c>
      <c r="M165" s="8">
        <v>2.9999999999999997E-4</v>
      </c>
      <c r="N165" s="8">
        <v>1.1000000000000001E-3</v>
      </c>
      <c r="O165" s="8">
        <v>2.0000000000000001E-4</v>
      </c>
    </row>
    <row r="166" spans="2:15">
      <c r="B166" s="6" t="s">
        <v>615</v>
      </c>
      <c r="C166" s="17" t="s">
        <v>616</v>
      </c>
      <c r="D166" s="18" t="s">
        <v>155</v>
      </c>
      <c r="E166" s="6" t="s">
        <v>409</v>
      </c>
      <c r="F166" s="6"/>
      <c r="G166" s="6" t="s">
        <v>617</v>
      </c>
      <c r="H166" s="6" t="s">
        <v>44</v>
      </c>
      <c r="I166" s="7">
        <v>1450</v>
      </c>
      <c r="J166" s="7">
        <v>0.04</v>
      </c>
      <c r="K166" s="7">
        <v>0</v>
      </c>
      <c r="L166" s="7">
        <v>0</v>
      </c>
      <c r="M166" s="8">
        <v>5.0000000000000001E-4</v>
      </c>
      <c r="N166" s="8">
        <v>0</v>
      </c>
      <c r="O166" s="8">
        <v>0</v>
      </c>
    </row>
    <row r="167" spans="2:15">
      <c r="B167" s="6" t="s">
        <v>618</v>
      </c>
      <c r="C167" s="17" t="s">
        <v>619</v>
      </c>
      <c r="D167" s="18" t="s">
        <v>614</v>
      </c>
      <c r="E167" s="6" t="s">
        <v>409</v>
      </c>
      <c r="F167" s="6"/>
      <c r="G167" s="6" t="s">
        <v>620</v>
      </c>
      <c r="H167" s="6" t="s">
        <v>44</v>
      </c>
      <c r="I167" s="7">
        <v>5013</v>
      </c>
      <c r="J167" s="7">
        <v>2107</v>
      </c>
      <c r="K167" s="7">
        <v>0</v>
      </c>
      <c r="L167" s="7">
        <v>376.55</v>
      </c>
      <c r="M167" s="8">
        <v>1E-4</v>
      </c>
      <c r="N167" s="8">
        <v>1.2999999999999999E-3</v>
      </c>
      <c r="O167" s="8">
        <v>2.0000000000000001E-4</v>
      </c>
    </row>
    <row r="168" spans="2:15">
      <c r="B168" s="6" t="s">
        <v>621</v>
      </c>
      <c r="C168" s="17" t="s">
        <v>622</v>
      </c>
      <c r="D168" s="18" t="s">
        <v>614</v>
      </c>
      <c r="E168" s="6" t="s">
        <v>409</v>
      </c>
      <c r="F168" s="6"/>
      <c r="G168" s="6" t="s">
        <v>623</v>
      </c>
      <c r="H168" s="6" t="s">
        <v>44</v>
      </c>
      <c r="I168" s="7">
        <v>3220</v>
      </c>
      <c r="J168" s="7">
        <v>12132</v>
      </c>
      <c r="K168" s="7">
        <v>0</v>
      </c>
      <c r="L168" s="7">
        <v>1392.67</v>
      </c>
      <c r="M168" s="8">
        <v>1E-4</v>
      </c>
      <c r="N168" s="8">
        <v>4.8999999999999998E-3</v>
      </c>
      <c r="O168" s="8">
        <v>8.9999999999999998E-4</v>
      </c>
    </row>
    <row r="169" spans="2:15">
      <c r="B169" s="13" t="s">
        <v>167</v>
      </c>
      <c r="C169" s="14"/>
      <c r="D169" s="20"/>
      <c r="E169" s="13"/>
      <c r="F169" s="13"/>
      <c r="G169" s="13"/>
      <c r="H169" s="13"/>
      <c r="I169" s="15">
        <v>1444475.01</v>
      </c>
      <c r="L169" s="15">
        <v>80935.23</v>
      </c>
      <c r="N169" s="16">
        <v>0.2838</v>
      </c>
      <c r="O169" s="16">
        <v>5.21E-2</v>
      </c>
    </row>
    <row r="170" spans="2:15">
      <c r="B170" s="6" t="s">
        <v>624</v>
      </c>
      <c r="C170" s="17" t="s">
        <v>625</v>
      </c>
      <c r="D170" s="18" t="s">
        <v>434</v>
      </c>
      <c r="E170" s="6" t="s">
        <v>409</v>
      </c>
      <c r="F170" s="6"/>
      <c r="G170" s="6" t="s">
        <v>171</v>
      </c>
      <c r="H170" s="6" t="s">
        <v>44</v>
      </c>
      <c r="I170" s="7">
        <v>464</v>
      </c>
      <c r="J170" s="7">
        <v>15459</v>
      </c>
      <c r="K170" s="7">
        <v>0</v>
      </c>
      <c r="L170" s="7">
        <v>255.72</v>
      </c>
      <c r="M170" s="8">
        <v>0</v>
      </c>
      <c r="N170" s="8">
        <v>8.9999999999999998E-4</v>
      </c>
      <c r="O170" s="8">
        <v>2.0000000000000001E-4</v>
      </c>
    </row>
    <row r="171" spans="2:15">
      <c r="B171" s="6" t="s">
        <v>626</v>
      </c>
      <c r="C171" s="17" t="s">
        <v>627</v>
      </c>
      <c r="D171" s="18" t="s">
        <v>628</v>
      </c>
      <c r="E171" s="6" t="s">
        <v>409</v>
      </c>
      <c r="F171" s="6"/>
      <c r="G171" s="6" t="s">
        <v>171</v>
      </c>
      <c r="H171" s="6" t="s">
        <v>46</v>
      </c>
      <c r="I171" s="7">
        <v>40505</v>
      </c>
      <c r="J171" s="7">
        <v>90.85</v>
      </c>
      <c r="K171" s="7">
        <v>0</v>
      </c>
      <c r="L171" s="7">
        <v>161.86000000000001</v>
      </c>
      <c r="M171" s="8">
        <v>2.0000000000000001E-4</v>
      </c>
      <c r="N171" s="8">
        <v>5.9999999999999995E-4</v>
      </c>
      <c r="O171" s="8">
        <v>1E-4</v>
      </c>
    </row>
    <row r="172" spans="2:15">
      <c r="B172" s="6" t="s">
        <v>629</v>
      </c>
      <c r="C172" s="17" t="s">
        <v>630</v>
      </c>
      <c r="D172" s="18" t="s">
        <v>434</v>
      </c>
      <c r="E172" s="6" t="s">
        <v>409</v>
      </c>
      <c r="F172" s="6"/>
      <c r="G172" s="6" t="s">
        <v>252</v>
      </c>
      <c r="H172" s="6" t="s">
        <v>44</v>
      </c>
      <c r="I172" s="7">
        <v>2142</v>
      </c>
      <c r="J172" s="7">
        <v>11000</v>
      </c>
      <c r="K172" s="7">
        <v>0</v>
      </c>
      <c r="L172" s="7">
        <v>839.99</v>
      </c>
      <c r="M172" s="8">
        <v>0</v>
      </c>
      <c r="N172" s="8">
        <v>2.8999999999999998E-3</v>
      </c>
      <c r="O172" s="8">
        <v>5.0000000000000001E-4</v>
      </c>
    </row>
    <row r="173" spans="2:15">
      <c r="B173" s="6" t="s">
        <v>631</v>
      </c>
      <c r="C173" s="17" t="s">
        <v>632</v>
      </c>
      <c r="D173" s="18" t="s">
        <v>614</v>
      </c>
      <c r="E173" s="6" t="s">
        <v>409</v>
      </c>
      <c r="F173" s="6"/>
      <c r="G173" s="6" t="s">
        <v>353</v>
      </c>
      <c r="H173" s="6" t="s">
        <v>44</v>
      </c>
      <c r="I173" s="7">
        <v>5670</v>
      </c>
      <c r="J173" s="7">
        <v>1240</v>
      </c>
      <c r="K173" s="7">
        <v>0</v>
      </c>
      <c r="L173" s="7">
        <v>250.65</v>
      </c>
      <c r="M173" s="8">
        <v>0</v>
      </c>
      <c r="N173" s="8">
        <v>8.9999999999999998E-4</v>
      </c>
      <c r="O173" s="8">
        <v>2.0000000000000001E-4</v>
      </c>
    </row>
    <row r="174" spans="2:15">
      <c r="B174" s="6" t="s">
        <v>633</v>
      </c>
      <c r="C174" s="17" t="s">
        <v>634</v>
      </c>
      <c r="D174" s="18" t="s">
        <v>628</v>
      </c>
      <c r="E174" s="6" t="s">
        <v>409</v>
      </c>
      <c r="F174" s="6"/>
      <c r="G174" s="6" t="s">
        <v>353</v>
      </c>
      <c r="H174" s="6" t="s">
        <v>46</v>
      </c>
      <c r="I174" s="7">
        <v>11986</v>
      </c>
      <c r="J174" s="7">
        <v>975</v>
      </c>
      <c r="K174" s="7">
        <v>0</v>
      </c>
      <c r="L174" s="7">
        <v>514.04</v>
      </c>
      <c r="M174" s="8">
        <v>2.9999999999999997E-4</v>
      </c>
      <c r="N174" s="8">
        <v>1.8E-3</v>
      </c>
      <c r="O174" s="8">
        <v>2.9999999999999997E-4</v>
      </c>
    </row>
    <row r="175" spans="2:15">
      <c r="B175" s="6" t="s">
        <v>635</v>
      </c>
      <c r="C175" s="17" t="s">
        <v>636</v>
      </c>
      <c r="D175" s="18" t="s">
        <v>614</v>
      </c>
      <c r="E175" s="6" t="s">
        <v>409</v>
      </c>
      <c r="F175" s="6"/>
      <c r="G175" s="6" t="s">
        <v>353</v>
      </c>
      <c r="H175" s="6" t="s">
        <v>44</v>
      </c>
      <c r="I175" s="7">
        <v>1196</v>
      </c>
      <c r="J175" s="7">
        <v>6019</v>
      </c>
      <c r="K175" s="7">
        <v>0</v>
      </c>
      <c r="L175" s="7">
        <v>256.63</v>
      </c>
      <c r="M175" s="8">
        <v>0</v>
      </c>
      <c r="N175" s="8">
        <v>8.9999999999999998E-4</v>
      </c>
      <c r="O175" s="8">
        <v>2.0000000000000001E-4</v>
      </c>
    </row>
    <row r="176" spans="2:15">
      <c r="B176" s="6" t="s">
        <v>637</v>
      </c>
      <c r="C176" s="17" t="s">
        <v>638</v>
      </c>
      <c r="D176" s="18" t="s">
        <v>614</v>
      </c>
      <c r="E176" s="6" t="s">
        <v>409</v>
      </c>
      <c r="F176" s="6"/>
      <c r="G176" s="6" t="s">
        <v>449</v>
      </c>
      <c r="H176" s="6" t="s">
        <v>44</v>
      </c>
      <c r="I176" s="7">
        <v>3170</v>
      </c>
      <c r="J176" s="7">
        <v>25429</v>
      </c>
      <c r="K176" s="7">
        <v>0</v>
      </c>
      <c r="L176" s="7">
        <v>2873.74</v>
      </c>
      <c r="M176" s="8">
        <v>0</v>
      </c>
      <c r="N176" s="8">
        <v>1.01E-2</v>
      </c>
      <c r="O176" s="8">
        <v>1.9E-3</v>
      </c>
    </row>
    <row r="177" spans="2:15">
      <c r="B177" s="6" t="s">
        <v>639</v>
      </c>
      <c r="C177" s="17" t="s">
        <v>640</v>
      </c>
      <c r="D177" s="18" t="s">
        <v>628</v>
      </c>
      <c r="E177" s="6" t="s">
        <v>409</v>
      </c>
      <c r="F177" s="6"/>
      <c r="G177" s="6" t="s">
        <v>264</v>
      </c>
      <c r="H177" s="6" t="s">
        <v>49</v>
      </c>
      <c r="I177" s="7">
        <v>21047</v>
      </c>
      <c r="J177" s="7">
        <v>735</v>
      </c>
      <c r="K177" s="7">
        <v>0</v>
      </c>
      <c r="L177" s="7">
        <v>603.36</v>
      </c>
      <c r="M177" s="8">
        <v>2.0000000000000001E-4</v>
      </c>
      <c r="N177" s="8">
        <v>2.0999999999999999E-3</v>
      </c>
      <c r="O177" s="8">
        <v>4.0000000000000002E-4</v>
      </c>
    </row>
    <row r="178" spans="2:15">
      <c r="B178" s="6" t="s">
        <v>641</v>
      </c>
      <c r="C178" s="17" t="s">
        <v>642</v>
      </c>
      <c r="D178" s="18" t="s">
        <v>434</v>
      </c>
      <c r="E178" s="6" t="s">
        <v>409</v>
      </c>
      <c r="F178" s="6"/>
      <c r="G178" s="6" t="s">
        <v>264</v>
      </c>
      <c r="H178" s="6" t="s">
        <v>44</v>
      </c>
      <c r="I178" s="7">
        <v>5405</v>
      </c>
      <c r="J178" s="7">
        <v>3820</v>
      </c>
      <c r="K178" s="7">
        <v>0</v>
      </c>
      <c r="L178" s="7">
        <v>736.07</v>
      </c>
      <c r="M178" s="8">
        <v>0</v>
      </c>
      <c r="N178" s="8">
        <v>2.5999999999999999E-3</v>
      </c>
      <c r="O178" s="8">
        <v>5.0000000000000001E-4</v>
      </c>
    </row>
    <row r="179" spans="2:15">
      <c r="B179" s="6" t="s">
        <v>643</v>
      </c>
      <c r="C179" s="17" t="s">
        <v>644</v>
      </c>
      <c r="D179" s="18" t="s">
        <v>614</v>
      </c>
      <c r="E179" s="6" t="s">
        <v>409</v>
      </c>
      <c r="F179" s="6"/>
      <c r="G179" s="6" t="s">
        <v>464</v>
      </c>
      <c r="H179" s="6" t="s">
        <v>44</v>
      </c>
      <c r="I179" s="7">
        <v>4277</v>
      </c>
      <c r="J179" s="7">
        <v>2474</v>
      </c>
      <c r="K179" s="7">
        <v>0</v>
      </c>
      <c r="L179" s="7">
        <v>377.22</v>
      </c>
      <c r="M179" s="8">
        <v>0</v>
      </c>
      <c r="N179" s="8">
        <v>1.2999999999999999E-3</v>
      </c>
      <c r="O179" s="8">
        <v>2.0000000000000001E-4</v>
      </c>
    </row>
    <row r="180" spans="2:15">
      <c r="B180" s="6" t="s">
        <v>645</v>
      </c>
      <c r="C180" s="17" t="s">
        <v>646</v>
      </c>
      <c r="D180" s="18" t="s">
        <v>647</v>
      </c>
      <c r="E180" s="6" t="s">
        <v>409</v>
      </c>
      <c r="F180" s="6"/>
      <c r="G180" s="6" t="s">
        <v>410</v>
      </c>
      <c r="H180" s="6" t="s">
        <v>49</v>
      </c>
      <c r="I180" s="7">
        <v>22939</v>
      </c>
      <c r="J180" s="7">
        <v>944.1</v>
      </c>
      <c r="K180" s="7">
        <v>0</v>
      </c>
      <c r="L180" s="7">
        <v>844.68</v>
      </c>
      <c r="M180" s="8">
        <v>0</v>
      </c>
      <c r="N180" s="8">
        <v>3.0000000000000001E-3</v>
      </c>
      <c r="O180" s="8">
        <v>5.0000000000000001E-4</v>
      </c>
    </row>
    <row r="181" spans="2:15">
      <c r="B181" s="6" t="s">
        <v>648</v>
      </c>
      <c r="C181" s="17" t="s">
        <v>649</v>
      </c>
      <c r="D181" s="18" t="s">
        <v>434</v>
      </c>
      <c r="E181" s="6" t="s">
        <v>409</v>
      </c>
      <c r="F181" s="6"/>
      <c r="G181" s="6" t="s">
        <v>410</v>
      </c>
      <c r="H181" s="6" t="s">
        <v>44</v>
      </c>
      <c r="I181" s="7">
        <v>2735</v>
      </c>
      <c r="J181" s="7">
        <v>13379</v>
      </c>
      <c r="K181" s="7">
        <v>0</v>
      </c>
      <c r="L181" s="7">
        <v>1304.49</v>
      </c>
      <c r="M181" s="8">
        <v>0</v>
      </c>
      <c r="N181" s="8">
        <v>4.5999999999999999E-3</v>
      </c>
      <c r="O181" s="8">
        <v>8.0000000000000004E-4</v>
      </c>
    </row>
    <row r="182" spans="2:15">
      <c r="B182" s="6" t="s">
        <v>650</v>
      </c>
      <c r="C182" s="17" t="s">
        <v>651</v>
      </c>
      <c r="D182" s="18" t="s">
        <v>434</v>
      </c>
      <c r="E182" s="6" t="s">
        <v>409</v>
      </c>
      <c r="F182" s="6"/>
      <c r="G182" s="6" t="s">
        <v>410</v>
      </c>
      <c r="H182" s="6" t="s">
        <v>44</v>
      </c>
      <c r="I182" s="7">
        <v>2880</v>
      </c>
      <c r="J182" s="7">
        <v>6766</v>
      </c>
      <c r="K182" s="7">
        <v>0</v>
      </c>
      <c r="L182" s="7">
        <v>694.68</v>
      </c>
      <c r="M182" s="8">
        <v>1E-4</v>
      </c>
      <c r="N182" s="8">
        <v>2.3999999999999998E-3</v>
      </c>
      <c r="O182" s="8">
        <v>4.0000000000000002E-4</v>
      </c>
    </row>
    <row r="183" spans="2:15">
      <c r="B183" s="6" t="s">
        <v>652</v>
      </c>
      <c r="C183" s="17" t="s">
        <v>653</v>
      </c>
      <c r="D183" s="18" t="s">
        <v>434</v>
      </c>
      <c r="E183" s="6" t="s">
        <v>409</v>
      </c>
      <c r="F183" s="6"/>
      <c r="G183" s="6" t="s">
        <v>410</v>
      </c>
      <c r="H183" s="6" t="s">
        <v>44</v>
      </c>
      <c r="I183" s="7">
        <v>190</v>
      </c>
      <c r="J183" s="7">
        <v>484</v>
      </c>
      <c r="K183" s="7">
        <v>0</v>
      </c>
      <c r="L183" s="7">
        <v>3.28</v>
      </c>
      <c r="M183" s="8">
        <v>0</v>
      </c>
      <c r="N183" s="8">
        <v>0</v>
      </c>
      <c r="O183" s="8">
        <v>0</v>
      </c>
    </row>
    <row r="184" spans="2:15">
      <c r="B184" s="6" t="s">
        <v>654</v>
      </c>
      <c r="C184" s="17" t="s">
        <v>655</v>
      </c>
      <c r="D184" s="18" t="s">
        <v>434</v>
      </c>
      <c r="E184" s="6" t="s">
        <v>409</v>
      </c>
      <c r="F184" s="6"/>
      <c r="G184" s="6" t="s">
        <v>216</v>
      </c>
      <c r="H184" s="6" t="s">
        <v>44</v>
      </c>
      <c r="I184" s="7">
        <v>1510</v>
      </c>
      <c r="J184" s="7">
        <v>10208</v>
      </c>
      <c r="K184" s="7">
        <v>3.03</v>
      </c>
      <c r="L184" s="7">
        <v>552.54</v>
      </c>
      <c r="M184" s="8">
        <v>0</v>
      </c>
      <c r="N184" s="8">
        <v>1.9E-3</v>
      </c>
      <c r="O184" s="8">
        <v>4.0000000000000002E-4</v>
      </c>
    </row>
    <row r="185" spans="2:15">
      <c r="B185" s="6" t="s">
        <v>656</v>
      </c>
      <c r="C185" s="17" t="s">
        <v>657</v>
      </c>
      <c r="D185" s="18" t="s">
        <v>434</v>
      </c>
      <c r="E185" s="6" t="s">
        <v>409</v>
      </c>
      <c r="F185" s="6"/>
      <c r="G185" s="6" t="s">
        <v>216</v>
      </c>
      <c r="H185" s="6" t="s">
        <v>44</v>
      </c>
      <c r="I185" s="7">
        <v>2892</v>
      </c>
      <c r="J185" s="7">
        <v>1082</v>
      </c>
      <c r="K185" s="7">
        <v>0</v>
      </c>
      <c r="L185" s="7">
        <v>111.55</v>
      </c>
      <c r="M185" s="8">
        <v>0</v>
      </c>
      <c r="N185" s="8">
        <v>4.0000000000000002E-4</v>
      </c>
      <c r="O185" s="8">
        <v>1E-4</v>
      </c>
    </row>
    <row r="186" spans="2:15">
      <c r="B186" s="6" t="s">
        <v>658</v>
      </c>
      <c r="C186" s="17" t="s">
        <v>659</v>
      </c>
      <c r="D186" s="18" t="s">
        <v>434</v>
      </c>
      <c r="E186" s="6" t="s">
        <v>409</v>
      </c>
      <c r="F186" s="6"/>
      <c r="G186" s="6" t="s">
        <v>449</v>
      </c>
      <c r="H186" s="6" t="s">
        <v>44</v>
      </c>
      <c r="I186" s="7">
        <v>18371</v>
      </c>
      <c r="J186" s="7">
        <v>764</v>
      </c>
      <c r="K186" s="7">
        <v>0</v>
      </c>
      <c r="L186" s="7">
        <v>500.36</v>
      </c>
      <c r="M186" s="8">
        <v>0</v>
      </c>
      <c r="N186" s="8">
        <v>1.8E-3</v>
      </c>
      <c r="O186" s="8">
        <v>2.9999999999999997E-4</v>
      </c>
    </row>
    <row r="187" spans="2:15">
      <c r="B187" s="6" t="s">
        <v>660</v>
      </c>
      <c r="C187" s="17" t="s">
        <v>661</v>
      </c>
      <c r="D187" s="18" t="s">
        <v>434</v>
      </c>
      <c r="E187" s="6" t="s">
        <v>409</v>
      </c>
      <c r="F187" s="6"/>
      <c r="G187" s="6" t="s">
        <v>449</v>
      </c>
      <c r="H187" s="6" t="s">
        <v>44</v>
      </c>
      <c r="I187" s="7">
        <v>721</v>
      </c>
      <c r="J187" s="7">
        <v>18221</v>
      </c>
      <c r="K187" s="7">
        <v>0</v>
      </c>
      <c r="L187" s="7">
        <v>468.35</v>
      </c>
      <c r="M187" s="8">
        <v>0</v>
      </c>
      <c r="N187" s="8">
        <v>1.6000000000000001E-3</v>
      </c>
      <c r="O187" s="8">
        <v>2.9999999999999997E-4</v>
      </c>
    </row>
    <row r="188" spans="2:15">
      <c r="B188" s="6" t="s">
        <v>662</v>
      </c>
      <c r="C188" s="17" t="s">
        <v>663</v>
      </c>
      <c r="D188" s="18" t="s">
        <v>434</v>
      </c>
      <c r="E188" s="6" t="s">
        <v>409</v>
      </c>
      <c r="F188" s="6"/>
      <c r="G188" s="6" t="s">
        <v>449</v>
      </c>
      <c r="H188" s="6" t="s">
        <v>44</v>
      </c>
      <c r="I188" s="7">
        <v>466</v>
      </c>
      <c r="J188" s="7">
        <v>6433</v>
      </c>
      <c r="K188" s="7">
        <v>0</v>
      </c>
      <c r="L188" s="7">
        <v>106.87</v>
      </c>
      <c r="M188" s="8">
        <v>0</v>
      </c>
      <c r="N188" s="8">
        <v>4.0000000000000002E-4</v>
      </c>
      <c r="O188" s="8">
        <v>1E-4</v>
      </c>
    </row>
    <row r="189" spans="2:15">
      <c r="B189" s="6" t="s">
        <v>664</v>
      </c>
      <c r="C189" s="17" t="s">
        <v>665</v>
      </c>
      <c r="D189" s="18" t="s">
        <v>666</v>
      </c>
      <c r="E189" s="6" t="s">
        <v>409</v>
      </c>
      <c r="F189" s="6"/>
      <c r="G189" s="6" t="s">
        <v>269</v>
      </c>
      <c r="H189" s="6" t="s">
        <v>49</v>
      </c>
      <c r="I189" s="7">
        <v>7692</v>
      </c>
      <c r="J189" s="7">
        <v>1400</v>
      </c>
      <c r="K189" s="7">
        <v>0</v>
      </c>
      <c r="L189" s="7">
        <v>420.02</v>
      </c>
      <c r="M189" s="8">
        <v>3.2000000000000002E-3</v>
      </c>
      <c r="N189" s="8">
        <v>1.5E-3</v>
      </c>
      <c r="O189" s="8">
        <v>2.9999999999999997E-4</v>
      </c>
    </row>
    <row r="190" spans="2:15">
      <c r="B190" s="6" t="s">
        <v>667</v>
      </c>
      <c r="C190" s="17" t="s">
        <v>668</v>
      </c>
      <c r="D190" s="18" t="s">
        <v>434</v>
      </c>
      <c r="E190" s="6" t="s">
        <v>409</v>
      </c>
      <c r="F190" s="6"/>
      <c r="G190" s="6" t="s">
        <v>285</v>
      </c>
      <c r="H190" s="6" t="s">
        <v>44</v>
      </c>
      <c r="I190" s="7">
        <v>18000</v>
      </c>
      <c r="J190" s="7">
        <v>2439</v>
      </c>
      <c r="K190" s="7">
        <v>0</v>
      </c>
      <c r="L190" s="7">
        <v>1565.11</v>
      </c>
      <c r="M190" s="8">
        <v>0</v>
      </c>
      <c r="N190" s="8">
        <v>5.4999999999999997E-3</v>
      </c>
      <c r="O190" s="8">
        <v>1E-3</v>
      </c>
    </row>
    <row r="191" spans="2:15">
      <c r="B191" s="6" t="s">
        <v>669</v>
      </c>
      <c r="C191" s="17" t="s">
        <v>670</v>
      </c>
      <c r="D191" s="18" t="s">
        <v>434</v>
      </c>
      <c r="E191" s="6" t="s">
        <v>409</v>
      </c>
      <c r="F191" s="6"/>
      <c r="G191" s="6" t="s">
        <v>285</v>
      </c>
      <c r="H191" s="6" t="s">
        <v>44</v>
      </c>
      <c r="I191" s="7">
        <v>1482</v>
      </c>
      <c r="J191" s="7">
        <v>1349</v>
      </c>
      <c r="K191" s="7">
        <v>2.64</v>
      </c>
      <c r="L191" s="7">
        <v>73.91</v>
      </c>
      <c r="M191" s="8">
        <v>0</v>
      </c>
      <c r="N191" s="8">
        <v>2.9999999999999997E-4</v>
      </c>
      <c r="O191" s="8">
        <v>0</v>
      </c>
    </row>
    <row r="192" spans="2:15">
      <c r="B192" s="6" t="s">
        <v>671</v>
      </c>
      <c r="C192" s="17" t="s">
        <v>672</v>
      </c>
      <c r="D192" s="18" t="s">
        <v>434</v>
      </c>
      <c r="E192" s="6" t="s">
        <v>409</v>
      </c>
      <c r="F192" s="6"/>
      <c r="G192" s="6" t="s">
        <v>285</v>
      </c>
      <c r="H192" s="6" t="s">
        <v>44</v>
      </c>
      <c r="I192" s="7">
        <v>4285</v>
      </c>
      <c r="J192" s="7">
        <v>1576</v>
      </c>
      <c r="K192" s="7">
        <v>0</v>
      </c>
      <c r="L192" s="7">
        <v>240.75</v>
      </c>
      <c r="M192" s="8">
        <v>1E-4</v>
      </c>
      <c r="N192" s="8">
        <v>8.0000000000000004E-4</v>
      </c>
      <c r="O192" s="8">
        <v>2.0000000000000001E-4</v>
      </c>
    </row>
    <row r="193" spans="2:15">
      <c r="B193" s="6" t="s">
        <v>673</v>
      </c>
      <c r="C193" s="17" t="s">
        <v>674</v>
      </c>
      <c r="D193" s="18" t="s">
        <v>614</v>
      </c>
      <c r="E193" s="6" t="s">
        <v>409</v>
      </c>
      <c r="F193" s="6"/>
      <c r="G193" s="6" t="s">
        <v>285</v>
      </c>
      <c r="H193" s="6" t="s">
        <v>44</v>
      </c>
      <c r="I193" s="7">
        <v>715</v>
      </c>
      <c r="J193" s="7">
        <v>2620</v>
      </c>
      <c r="K193" s="7">
        <v>0</v>
      </c>
      <c r="L193" s="7">
        <v>66.78</v>
      </c>
      <c r="M193" s="8">
        <v>0</v>
      </c>
      <c r="N193" s="8">
        <v>2.0000000000000001E-4</v>
      </c>
      <c r="O193" s="8">
        <v>0</v>
      </c>
    </row>
    <row r="194" spans="2:15">
      <c r="B194" s="6" t="s">
        <v>675</v>
      </c>
      <c r="C194" s="17" t="s">
        <v>676</v>
      </c>
      <c r="D194" s="18" t="s">
        <v>155</v>
      </c>
      <c r="E194" s="6" t="s">
        <v>409</v>
      </c>
      <c r="F194" s="6"/>
      <c r="G194" s="6" t="s">
        <v>285</v>
      </c>
      <c r="H194" s="6" t="s">
        <v>46</v>
      </c>
      <c r="I194" s="7">
        <v>66217</v>
      </c>
      <c r="J194" s="7">
        <v>577</v>
      </c>
      <c r="K194" s="7">
        <v>0</v>
      </c>
      <c r="L194" s="7">
        <v>1680.58</v>
      </c>
      <c r="M194" s="8">
        <v>4.0000000000000002E-4</v>
      </c>
      <c r="N194" s="8">
        <v>5.8999999999999999E-3</v>
      </c>
      <c r="O194" s="8">
        <v>1.1000000000000001E-3</v>
      </c>
    </row>
    <row r="195" spans="2:15">
      <c r="B195" s="6" t="s">
        <v>677</v>
      </c>
      <c r="C195" s="17" t="s">
        <v>678</v>
      </c>
      <c r="D195" s="18" t="s">
        <v>434</v>
      </c>
      <c r="E195" s="6" t="s">
        <v>409</v>
      </c>
      <c r="F195" s="6"/>
      <c r="G195" s="6" t="s">
        <v>285</v>
      </c>
      <c r="H195" s="6" t="s">
        <v>44</v>
      </c>
      <c r="I195" s="7">
        <v>21103</v>
      </c>
      <c r="J195" s="7">
        <v>228</v>
      </c>
      <c r="K195" s="7">
        <v>0</v>
      </c>
      <c r="L195" s="7">
        <v>171.53</v>
      </c>
      <c r="M195" s="8">
        <v>1E-4</v>
      </c>
      <c r="N195" s="8">
        <v>5.9999999999999995E-4</v>
      </c>
      <c r="O195" s="8">
        <v>1E-4</v>
      </c>
    </row>
    <row r="196" spans="2:15">
      <c r="B196" s="6" t="s">
        <v>679</v>
      </c>
      <c r="C196" s="17" t="s">
        <v>680</v>
      </c>
      <c r="D196" s="18" t="s">
        <v>434</v>
      </c>
      <c r="E196" s="6" t="s">
        <v>409</v>
      </c>
      <c r="F196" s="6"/>
      <c r="G196" s="6" t="s">
        <v>285</v>
      </c>
      <c r="H196" s="6" t="s">
        <v>44</v>
      </c>
      <c r="I196" s="7">
        <v>16046</v>
      </c>
      <c r="J196" s="7">
        <v>116</v>
      </c>
      <c r="K196" s="7">
        <v>0</v>
      </c>
      <c r="L196" s="7">
        <v>66.36</v>
      </c>
      <c r="M196" s="8">
        <v>0</v>
      </c>
      <c r="N196" s="8">
        <v>2.0000000000000001E-4</v>
      </c>
      <c r="O196" s="8">
        <v>0</v>
      </c>
    </row>
    <row r="197" spans="2:15">
      <c r="B197" s="6" t="s">
        <v>681</v>
      </c>
      <c r="C197" s="17" t="s">
        <v>682</v>
      </c>
      <c r="D197" s="18" t="s">
        <v>683</v>
      </c>
      <c r="E197" s="6" t="s">
        <v>409</v>
      </c>
      <c r="F197" s="6"/>
      <c r="G197" s="6" t="s">
        <v>449</v>
      </c>
      <c r="H197" s="6" t="s">
        <v>44</v>
      </c>
      <c r="I197" s="7">
        <v>6070</v>
      </c>
      <c r="J197" s="7">
        <v>14419.01</v>
      </c>
      <c r="K197" s="7">
        <v>0</v>
      </c>
      <c r="L197" s="7">
        <v>3120.21</v>
      </c>
      <c r="M197" s="8">
        <v>4.1200000000000001E-2</v>
      </c>
      <c r="N197" s="8">
        <v>1.09E-2</v>
      </c>
      <c r="O197" s="8">
        <v>2E-3</v>
      </c>
    </row>
    <row r="198" spans="2:15">
      <c r="B198" s="6" t="s">
        <v>684</v>
      </c>
      <c r="C198" s="17" t="s">
        <v>685</v>
      </c>
      <c r="D198" s="18" t="s">
        <v>155</v>
      </c>
      <c r="E198" s="6" t="s">
        <v>409</v>
      </c>
      <c r="F198" s="6"/>
      <c r="G198" s="6" t="s">
        <v>686</v>
      </c>
      <c r="H198" s="6" t="s">
        <v>49</v>
      </c>
      <c r="I198" s="7">
        <v>2288</v>
      </c>
      <c r="J198" s="7">
        <v>2865</v>
      </c>
      <c r="K198" s="7">
        <v>0</v>
      </c>
      <c r="L198" s="7">
        <v>255.67</v>
      </c>
      <c r="M198" s="8">
        <v>0</v>
      </c>
      <c r="N198" s="8">
        <v>8.9999999999999998E-4</v>
      </c>
      <c r="O198" s="8">
        <v>2.0000000000000001E-4</v>
      </c>
    </row>
    <row r="199" spans="2:15">
      <c r="B199" s="6" t="s">
        <v>687</v>
      </c>
      <c r="C199" s="17" t="s">
        <v>688</v>
      </c>
      <c r="D199" s="18" t="s">
        <v>614</v>
      </c>
      <c r="E199" s="6" t="s">
        <v>409</v>
      </c>
      <c r="F199" s="6"/>
      <c r="G199" s="6" t="s">
        <v>686</v>
      </c>
      <c r="H199" s="6" t="s">
        <v>44</v>
      </c>
      <c r="I199" s="7">
        <v>15529</v>
      </c>
      <c r="J199" s="7">
        <v>8188</v>
      </c>
      <c r="K199" s="7">
        <v>0</v>
      </c>
      <c r="L199" s="7">
        <v>4532.95</v>
      </c>
      <c r="M199" s="8">
        <v>2.9999999999999997E-4</v>
      </c>
      <c r="N199" s="8">
        <v>1.5900000000000001E-2</v>
      </c>
      <c r="O199" s="8">
        <v>2.8999999999999998E-3</v>
      </c>
    </row>
    <row r="200" spans="2:15">
      <c r="B200" s="6" t="s">
        <v>689</v>
      </c>
      <c r="C200" s="17" t="s">
        <v>690</v>
      </c>
      <c r="D200" s="18" t="s">
        <v>614</v>
      </c>
      <c r="E200" s="6" t="s">
        <v>409</v>
      </c>
      <c r="F200" s="6"/>
      <c r="G200" s="6" t="s">
        <v>691</v>
      </c>
      <c r="H200" s="6" t="s">
        <v>46</v>
      </c>
      <c r="I200" s="7">
        <v>35830</v>
      </c>
      <c r="J200" s="7">
        <v>340.6</v>
      </c>
      <c r="K200" s="7">
        <v>0</v>
      </c>
      <c r="L200" s="7">
        <v>536.79</v>
      </c>
      <c r="M200" s="8">
        <v>0</v>
      </c>
      <c r="N200" s="8">
        <v>1.9E-3</v>
      </c>
      <c r="O200" s="8">
        <v>2.9999999999999997E-4</v>
      </c>
    </row>
    <row r="201" spans="2:15">
      <c r="B201" s="6" t="s">
        <v>692</v>
      </c>
      <c r="C201" s="17" t="s">
        <v>693</v>
      </c>
      <c r="D201" s="18" t="s">
        <v>614</v>
      </c>
      <c r="E201" s="6" t="s">
        <v>409</v>
      </c>
      <c r="F201" s="6"/>
      <c r="G201" s="6" t="s">
        <v>691</v>
      </c>
      <c r="H201" s="6" t="s">
        <v>46</v>
      </c>
      <c r="I201" s="7">
        <v>247648</v>
      </c>
      <c r="J201" s="7">
        <v>0</v>
      </c>
      <c r="K201" s="7">
        <v>0</v>
      </c>
      <c r="L201" s="7">
        <v>0</v>
      </c>
      <c r="M201" s="8">
        <v>1E-4</v>
      </c>
      <c r="N201" s="8">
        <v>0</v>
      </c>
      <c r="O201" s="8">
        <v>0</v>
      </c>
    </row>
    <row r="202" spans="2:15">
      <c r="B202" s="6" t="s">
        <v>694</v>
      </c>
      <c r="C202" s="17" t="s">
        <v>695</v>
      </c>
      <c r="D202" s="18" t="s">
        <v>434</v>
      </c>
      <c r="E202" s="6" t="s">
        <v>409</v>
      </c>
      <c r="F202" s="6"/>
      <c r="G202" s="6" t="s">
        <v>696</v>
      </c>
      <c r="H202" s="6" t="s">
        <v>44</v>
      </c>
      <c r="I202" s="7">
        <v>744</v>
      </c>
      <c r="J202" s="7">
        <v>12126</v>
      </c>
      <c r="K202" s="7">
        <v>1.29</v>
      </c>
      <c r="L202" s="7">
        <v>322.92</v>
      </c>
      <c r="M202" s="8">
        <v>0</v>
      </c>
      <c r="N202" s="8">
        <v>1.1000000000000001E-3</v>
      </c>
      <c r="O202" s="8">
        <v>2.0000000000000001E-4</v>
      </c>
    </row>
    <row r="203" spans="2:15">
      <c r="B203" s="6" t="s">
        <v>697</v>
      </c>
      <c r="C203" s="17" t="s">
        <v>698</v>
      </c>
      <c r="D203" s="18" t="s">
        <v>614</v>
      </c>
      <c r="E203" s="6" t="s">
        <v>409</v>
      </c>
      <c r="F203" s="6"/>
      <c r="G203" s="6" t="s">
        <v>430</v>
      </c>
      <c r="H203" s="6" t="s">
        <v>44</v>
      </c>
      <c r="I203" s="7">
        <v>4990</v>
      </c>
      <c r="J203" s="7">
        <v>3438</v>
      </c>
      <c r="K203" s="7">
        <v>3.07</v>
      </c>
      <c r="L203" s="7">
        <v>614.66999999999996</v>
      </c>
      <c r="M203" s="8">
        <v>0</v>
      </c>
      <c r="N203" s="8">
        <v>2.2000000000000001E-3</v>
      </c>
      <c r="O203" s="8">
        <v>4.0000000000000002E-4</v>
      </c>
    </row>
    <row r="204" spans="2:15">
      <c r="B204" s="6" t="s">
        <v>699</v>
      </c>
      <c r="C204" s="17" t="s">
        <v>700</v>
      </c>
      <c r="D204" s="18" t="s">
        <v>434</v>
      </c>
      <c r="E204" s="6" t="s">
        <v>409</v>
      </c>
      <c r="F204" s="6"/>
      <c r="G204" s="6" t="s">
        <v>430</v>
      </c>
      <c r="H204" s="6" t="s">
        <v>44</v>
      </c>
      <c r="I204" s="7">
        <v>983</v>
      </c>
      <c r="J204" s="7">
        <v>9660</v>
      </c>
      <c r="K204" s="7">
        <v>0</v>
      </c>
      <c r="L204" s="7">
        <v>338.52</v>
      </c>
      <c r="M204" s="8">
        <v>0</v>
      </c>
      <c r="N204" s="8">
        <v>1.1999999999999999E-3</v>
      </c>
      <c r="O204" s="8">
        <v>2.0000000000000001E-4</v>
      </c>
    </row>
    <row r="205" spans="2:15">
      <c r="B205" s="6" t="s">
        <v>701</v>
      </c>
      <c r="C205" s="17" t="s">
        <v>702</v>
      </c>
      <c r="D205" s="18" t="s">
        <v>434</v>
      </c>
      <c r="E205" s="6" t="s">
        <v>409</v>
      </c>
      <c r="F205" s="6"/>
      <c r="G205" s="6" t="s">
        <v>703</v>
      </c>
      <c r="H205" s="6" t="s">
        <v>44</v>
      </c>
      <c r="I205" s="7">
        <v>2795</v>
      </c>
      <c r="J205" s="7">
        <v>5933</v>
      </c>
      <c r="K205" s="7">
        <v>0</v>
      </c>
      <c r="L205" s="7">
        <v>591.16999999999996</v>
      </c>
      <c r="M205" s="8">
        <v>0</v>
      </c>
      <c r="N205" s="8">
        <v>2.0999999999999999E-3</v>
      </c>
      <c r="O205" s="8">
        <v>4.0000000000000002E-4</v>
      </c>
    </row>
    <row r="206" spans="2:15">
      <c r="B206" s="6" t="s">
        <v>704</v>
      </c>
      <c r="C206" s="17" t="s">
        <v>705</v>
      </c>
      <c r="D206" s="18" t="s">
        <v>434</v>
      </c>
      <c r="E206" s="6" t="s">
        <v>409</v>
      </c>
      <c r="F206" s="6"/>
      <c r="G206" s="6" t="s">
        <v>706</v>
      </c>
      <c r="H206" s="6" t="s">
        <v>44</v>
      </c>
      <c r="I206" s="7">
        <v>1739</v>
      </c>
      <c r="J206" s="7">
        <v>4412</v>
      </c>
      <c r="K206" s="7">
        <v>0</v>
      </c>
      <c r="L206" s="7">
        <v>273.52</v>
      </c>
      <c r="M206" s="8">
        <v>0</v>
      </c>
      <c r="N206" s="8">
        <v>1E-3</v>
      </c>
      <c r="O206" s="8">
        <v>2.0000000000000001E-4</v>
      </c>
    </row>
    <row r="207" spans="2:15">
      <c r="B207" s="6" t="s">
        <v>707</v>
      </c>
      <c r="C207" s="17" t="s">
        <v>708</v>
      </c>
      <c r="D207" s="18" t="s">
        <v>434</v>
      </c>
      <c r="E207" s="6" t="s">
        <v>409</v>
      </c>
      <c r="F207" s="6"/>
      <c r="G207" s="6" t="s">
        <v>706</v>
      </c>
      <c r="H207" s="6" t="s">
        <v>44</v>
      </c>
      <c r="I207" s="7">
        <v>2998</v>
      </c>
      <c r="J207" s="7">
        <v>12010</v>
      </c>
      <c r="K207" s="7">
        <v>0</v>
      </c>
      <c r="L207" s="7">
        <v>1283.6099999999999</v>
      </c>
      <c r="M207" s="8">
        <v>0</v>
      </c>
      <c r="N207" s="8">
        <v>4.4999999999999997E-3</v>
      </c>
      <c r="O207" s="8">
        <v>8.0000000000000004E-4</v>
      </c>
    </row>
    <row r="208" spans="2:15">
      <c r="B208" s="6" t="s">
        <v>709</v>
      </c>
      <c r="C208" s="17" t="s">
        <v>710</v>
      </c>
      <c r="D208" s="18" t="s">
        <v>434</v>
      </c>
      <c r="E208" s="6" t="s">
        <v>409</v>
      </c>
      <c r="F208" s="6"/>
      <c r="G208" s="6" t="s">
        <v>711</v>
      </c>
      <c r="H208" s="6" t="s">
        <v>44</v>
      </c>
      <c r="I208" s="7">
        <v>396</v>
      </c>
      <c r="J208" s="7">
        <v>22977</v>
      </c>
      <c r="K208" s="7">
        <v>0</v>
      </c>
      <c r="L208" s="7">
        <v>324.38</v>
      </c>
      <c r="M208" s="8">
        <v>0</v>
      </c>
      <c r="N208" s="8">
        <v>1.1000000000000001E-3</v>
      </c>
      <c r="O208" s="8">
        <v>2.0000000000000001E-4</v>
      </c>
    </row>
    <row r="209" spans="2:15">
      <c r="B209" s="6" t="s">
        <v>712</v>
      </c>
      <c r="C209" s="17" t="s">
        <v>713</v>
      </c>
      <c r="D209" s="18" t="s">
        <v>614</v>
      </c>
      <c r="E209" s="6" t="s">
        <v>409</v>
      </c>
      <c r="F209" s="6"/>
      <c r="G209" s="6" t="s">
        <v>714</v>
      </c>
      <c r="H209" s="6" t="s">
        <v>44</v>
      </c>
      <c r="I209" s="7">
        <v>14300</v>
      </c>
      <c r="J209" s="7">
        <v>78.599999999999994</v>
      </c>
      <c r="K209" s="7">
        <v>0</v>
      </c>
      <c r="L209" s="7">
        <v>40.07</v>
      </c>
      <c r="M209" s="8">
        <v>4.5999999999999999E-3</v>
      </c>
      <c r="N209" s="8">
        <v>1E-4</v>
      </c>
      <c r="O209" s="8">
        <v>0</v>
      </c>
    </row>
    <row r="210" spans="2:15">
      <c r="B210" s="6" t="s">
        <v>715</v>
      </c>
      <c r="C210" s="17" t="s">
        <v>716</v>
      </c>
      <c r="D210" s="18" t="s">
        <v>628</v>
      </c>
      <c r="E210" s="6" t="s">
        <v>409</v>
      </c>
      <c r="F210" s="6"/>
      <c r="G210" s="6" t="s">
        <v>714</v>
      </c>
      <c r="H210" s="6" t="s">
        <v>46</v>
      </c>
      <c r="I210" s="7">
        <v>89189</v>
      </c>
      <c r="J210" s="7">
        <v>45</v>
      </c>
      <c r="K210" s="7">
        <v>0</v>
      </c>
      <c r="L210" s="7">
        <v>176.54</v>
      </c>
      <c r="M210" s="8">
        <v>2.0000000000000001E-4</v>
      </c>
      <c r="N210" s="8">
        <v>5.9999999999999995E-4</v>
      </c>
      <c r="O210" s="8">
        <v>1E-4</v>
      </c>
    </row>
    <row r="211" spans="2:15">
      <c r="B211" s="6" t="s">
        <v>717</v>
      </c>
      <c r="C211" s="17" t="s">
        <v>718</v>
      </c>
      <c r="D211" s="18" t="s">
        <v>434</v>
      </c>
      <c r="E211" s="6" t="s">
        <v>409</v>
      </c>
      <c r="F211" s="6"/>
      <c r="G211" s="6" t="s">
        <v>714</v>
      </c>
      <c r="H211" s="6" t="s">
        <v>44</v>
      </c>
      <c r="I211" s="7">
        <v>890</v>
      </c>
      <c r="J211" s="7">
        <v>17718</v>
      </c>
      <c r="K211" s="7">
        <v>0.1</v>
      </c>
      <c r="L211" s="7">
        <v>562.26</v>
      </c>
      <c r="M211" s="8">
        <v>0</v>
      </c>
      <c r="N211" s="8">
        <v>2E-3</v>
      </c>
      <c r="O211" s="8">
        <v>4.0000000000000002E-4</v>
      </c>
    </row>
    <row r="212" spans="2:15">
      <c r="B212" s="6" t="s">
        <v>719</v>
      </c>
      <c r="C212" s="17" t="s">
        <v>720</v>
      </c>
      <c r="D212" s="18" t="s">
        <v>614</v>
      </c>
      <c r="E212" s="6" t="s">
        <v>409</v>
      </c>
      <c r="F212" s="6"/>
      <c r="G212" s="6" t="s">
        <v>714</v>
      </c>
      <c r="H212" s="6" t="s">
        <v>44</v>
      </c>
      <c r="I212" s="7">
        <v>11000</v>
      </c>
      <c r="J212" s="7">
        <v>302</v>
      </c>
      <c r="K212" s="7">
        <v>0</v>
      </c>
      <c r="L212" s="7">
        <v>118.43</v>
      </c>
      <c r="M212" s="8">
        <v>5.0000000000000001E-4</v>
      </c>
      <c r="N212" s="8">
        <v>4.0000000000000002E-4</v>
      </c>
      <c r="O212" s="8">
        <v>1E-4</v>
      </c>
    </row>
    <row r="213" spans="2:15">
      <c r="B213" s="6" t="s">
        <v>721</v>
      </c>
      <c r="C213" s="17" t="s">
        <v>722</v>
      </c>
      <c r="D213" s="18" t="s">
        <v>614</v>
      </c>
      <c r="E213" s="6" t="s">
        <v>409</v>
      </c>
      <c r="F213" s="6"/>
      <c r="G213" s="6" t="s">
        <v>714</v>
      </c>
      <c r="H213" s="6" t="s">
        <v>44</v>
      </c>
      <c r="I213" s="7">
        <v>3048</v>
      </c>
      <c r="J213" s="7">
        <v>7476</v>
      </c>
      <c r="K213" s="7">
        <v>0</v>
      </c>
      <c r="L213" s="7">
        <v>812.35</v>
      </c>
      <c r="M213" s="8">
        <v>0</v>
      </c>
      <c r="N213" s="8">
        <v>2.8E-3</v>
      </c>
      <c r="O213" s="8">
        <v>5.0000000000000001E-4</v>
      </c>
    </row>
    <row r="214" spans="2:15">
      <c r="B214" s="6" t="s">
        <v>723</v>
      </c>
      <c r="C214" s="17" t="s">
        <v>724</v>
      </c>
      <c r="D214" s="18" t="s">
        <v>434</v>
      </c>
      <c r="E214" s="6" t="s">
        <v>409</v>
      </c>
      <c r="F214" s="6"/>
      <c r="G214" s="6" t="s">
        <v>714</v>
      </c>
      <c r="H214" s="6" t="s">
        <v>44</v>
      </c>
      <c r="I214" s="7">
        <v>940</v>
      </c>
      <c r="J214" s="7">
        <v>13113</v>
      </c>
      <c r="K214" s="7">
        <v>0</v>
      </c>
      <c r="L214" s="7">
        <v>439.43</v>
      </c>
      <c r="M214" s="8">
        <v>0</v>
      </c>
      <c r="N214" s="8">
        <v>1.5E-3</v>
      </c>
      <c r="O214" s="8">
        <v>2.9999999999999997E-4</v>
      </c>
    </row>
    <row r="215" spans="2:15">
      <c r="B215" s="6" t="s">
        <v>725</v>
      </c>
      <c r="C215" s="17" t="s">
        <v>726</v>
      </c>
      <c r="D215" s="18" t="s">
        <v>434</v>
      </c>
      <c r="E215" s="6" t="s">
        <v>409</v>
      </c>
      <c r="F215" s="6"/>
      <c r="G215" s="6" t="s">
        <v>714</v>
      </c>
      <c r="H215" s="6" t="s">
        <v>44</v>
      </c>
      <c r="I215" s="7">
        <v>333</v>
      </c>
      <c r="J215" s="7">
        <v>7694</v>
      </c>
      <c r="K215" s="7">
        <v>0.54</v>
      </c>
      <c r="L215" s="7">
        <v>91.88</v>
      </c>
      <c r="M215" s="8">
        <v>0</v>
      </c>
      <c r="N215" s="8">
        <v>2.9999999999999997E-4</v>
      </c>
      <c r="O215" s="8">
        <v>1E-4</v>
      </c>
    </row>
    <row r="216" spans="2:15">
      <c r="B216" s="6" t="s">
        <v>727</v>
      </c>
      <c r="C216" s="17" t="s">
        <v>728</v>
      </c>
      <c r="D216" s="18" t="s">
        <v>614</v>
      </c>
      <c r="E216" s="6" t="s">
        <v>409</v>
      </c>
      <c r="F216" s="6"/>
      <c r="G216" s="6" t="s">
        <v>714</v>
      </c>
      <c r="H216" s="6" t="s">
        <v>44</v>
      </c>
      <c r="I216" s="7">
        <v>27261</v>
      </c>
      <c r="J216" s="7">
        <v>1491</v>
      </c>
      <c r="K216" s="7">
        <v>0</v>
      </c>
      <c r="L216" s="7">
        <v>1449.04</v>
      </c>
      <c r="M216" s="8">
        <v>1E-4</v>
      </c>
      <c r="N216" s="8">
        <v>5.1000000000000004E-3</v>
      </c>
      <c r="O216" s="8">
        <v>8.9999999999999998E-4</v>
      </c>
    </row>
    <row r="217" spans="2:15">
      <c r="B217" s="6" t="s">
        <v>729</v>
      </c>
      <c r="C217" s="17" t="s">
        <v>730</v>
      </c>
      <c r="D217" s="18" t="s">
        <v>434</v>
      </c>
      <c r="E217" s="6" t="s">
        <v>409</v>
      </c>
      <c r="F217" s="6"/>
      <c r="G217" s="6" t="s">
        <v>714</v>
      </c>
      <c r="H217" s="6" t="s">
        <v>44</v>
      </c>
      <c r="I217" s="7">
        <v>1752</v>
      </c>
      <c r="J217" s="7">
        <v>6020</v>
      </c>
      <c r="K217" s="7">
        <v>3.93</v>
      </c>
      <c r="L217" s="7">
        <v>379.94</v>
      </c>
      <c r="M217" s="8">
        <v>0</v>
      </c>
      <c r="N217" s="8">
        <v>1.2999999999999999E-3</v>
      </c>
      <c r="O217" s="8">
        <v>2.0000000000000001E-4</v>
      </c>
    </row>
    <row r="218" spans="2:15">
      <c r="B218" s="6" t="s">
        <v>731</v>
      </c>
      <c r="C218" s="17">
        <v>60008166</v>
      </c>
      <c r="D218" s="18" t="s">
        <v>122</v>
      </c>
      <c r="E218" s="6"/>
      <c r="F218" s="6"/>
      <c r="G218" s="6" t="s">
        <v>714</v>
      </c>
      <c r="H218" s="6" t="s">
        <v>44</v>
      </c>
      <c r="I218" s="7">
        <v>24000</v>
      </c>
      <c r="J218" s="7">
        <v>367</v>
      </c>
      <c r="K218" s="7">
        <v>0</v>
      </c>
      <c r="L218" s="7">
        <v>314.01</v>
      </c>
      <c r="M218" s="8">
        <v>2.0000000000000001E-4</v>
      </c>
      <c r="N218" s="8">
        <v>1.1000000000000001E-3</v>
      </c>
      <c r="O218" s="8">
        <v>2.0000000000000001E-4</v>
      </c>
    </row>
    <row r="219" spans="2:15">
      <c r="B219" s="6" t="s">
        <v>732</v>
      </c>
      <c r="C219" s="17" t="s">
        <v>733</v>
      </c>
      <c r="D219" s="18" t="s">
        <v>683</v>
      </c>
      <c r="E219" s="6" t="s">
        <v>409</v>
      </c>
      <c r="F219" s="6"/>
      <c r="G219" s="6" t="s">
        <v>714</v>
      </c>
      <c r="H219" s="6" t="s">
        <v>47</v>
      </c>
      <c r="I219" s="7">
        <v>172</v>
      </c>
      <c r="J219" s="7">
        <v>31405</v>
      </c>
      <c r="K219" s="7">
        <v>0</v>
      </c>
      <c r="L219" s="7">
        <v>199.07</v>
      </c>
      <c r="M219" s="8">
        <v>0</v>
      </c>
      <c r="N219" s="8">
        <v>6.9999999999999999E-4</v>
      </c>
      <c r="O219" s="8">
        <v>1E-4</v>
      </c>
    </row>
    <row r="220" spans="2:15">
      <c r="B220" s="6" t="s">
        <v>734</v>
      </c>
      <c r="C220" s="17" t="s">
        <v>735</v>
      </c>
      <c r="D220" s="18" t="s">
        <v>614</v>
      </c>
      <c r="E220" s="6" t="s">
        <v>409</v>
      </c>
      <c r="F220" s="6"/>
      <c r="G220" s="6" t="s">
        <v>714</v>
      </c>
      <c r="H220" s="6" t="s">
        <v>44</v>
      </c>
      <c r="I220" s="7">
        <v>0.01</v>
      </c>
      <c r="J220" s="7">
        <v>15943</v>
      </c>
      <c r="K220" s="7">
        <v>0</v>
      </c>
      <c r="L220" s="7">
        <v>0.01</v>
      </c>
      <c r="M220" s="8">
        <v>0</v>
      </c>
      <c r="N220" s="8">
        <v>0</v>
      </c>
      <c r="O220" s="8">
        <v>0</v>
      </c>
    </row>
    <row r="221" spans="2:15">
      <c r="B221" s="6" t="s">
        <v>736</v>
      </c>
      <c r="C221" s="17" t="s">
        <v>737</v>
      </c>
      <c r="D221" s="18" t="s">
        <v>614</v>
      </c>
      <c r="E221" s="6" t="s">
        <v>409</v>
      </c>
      <c r="F221" s="6"/>
      <c r="G221" s="6" t="s">
        <v>714</v>
      </c>
      <c r="H221" s="6" t="s">
        <v>44</v>
      </c>
      <c r="I221" s="7">
        <v>8169</v>
      </c>
      <c r="J221" s="7">
        <v>1784</v>
      </c>
      <c r="K221" s="7">
        <v>0</v>
      </c>
      <c r="L221" s="7">
        <v>519.54999999999995</v>
      </c>
      <c r="M221" s="8">
        <v>5.0000000000000001E-4</v>
      </c>
      <c r="N221" s="8">
        <v>1.8E-3</v>
      </c>
      <c r="O221" s="8">
        <v>2.9999999999999997E-4</v>
      </c>
    </row>
    <row r="222" spans="2:15">
      <c r="B222" s="6" t="s">
        <v>738</v>
      </c>
      <c r="C222" s="17" t="s">
        <v>739</v>
      </c>
      <c r="D222" s="18" t="s">
        <v>434</v>
      </c>
      <c r="E222" s="6" t="s">
        <v>409</v>
      </c>
      <c r="F222" s="6"/>
      <c r="G222" s="6" t="s">
        <v>419</v>
      </c>
      <c r="H222" s="6" t="s">
        <v>44</v>
      </c>
      <c r="I222" s="7">
        <v>11035</v>
      </c>
      <c r="J222" s="7">
        <v>2123</v>
      </c>
      <c r="K222" s="7">
        <v>0</v>
      </c>
      <c r="L222" s="7">
        <v>835.18</v>
      </c>
      <c r="M222" s="8">
        <v>0</v>
      </c>
      <c r="N222" s="8">
        <v>2.8999999999999998E-3</v>
      </c>
      <c r="O222" s="8">
        <v>5.0000000000000001E-4</v>
      </c>
    </row>
    <row r="223" spans="2:15">
      <c r="B223" s="6" t="s">
        <v>740</v>
      </c>
      <c r="C223" s="17" t="s">
        <v>741</v>
      </c>
      <c r="D223" s="18" t="s">
        <v>434</v>
      </c>
      <c r="E223" s="6" t="s">
        <v>409</v>
      </c>
      <c r="F223" s="6"/>
      <c r="G223" s="6" t="s">
        <v>419</v>
      </c>
      <c r="H223" s="6" t="s">
        <v>44</v>
      </c>
      <c r="I223" s="7">
        <v>7838</v>
      </c>
      <c r="J223" s="7">
        <v>4212</v>
      </c>
      <c r="K223" s="7">
        <v>0</v>
      </c>
      <c r="L223" s="7">
        <v>1176.94</v>
      </c>
      <c r="M223" s="8">
        <v>0</v>
      </c>
      <c r="N223" s="8">
        <v>4.1000000000000003E-3</v>
      </c>
      <c r="O223" s="8">
        <v>8.0000000000000004E-4</v>
      </c>
    </row>
    <row r="224" spans="2:15">
      <c r="B224" s="6" t="s">
        <v>742</v>
      </c>
      <c r="C224" s="17" t="s">
        <v>743</v>
      </c>
      <c r="D224" s="18" t="s">
        <v>434</v>
      </c>
      <c r="E224" s="6" t="s">
        <v>409</v>
      </c>
      <c r="F224" s="6"/>
      <c r="G224" s="6" t="s">
        <v>419</v>
      </c>
      <c r="H224" s="6" t="s">
        <v>44</v>
      </c>
      <c r="I224" s="7">
        <v>4550</v>
      </c>
      <c r="J224" s="7">
        <v>9003</v>
      </c>
      <c r="K224" s="7">
        <v>0</v>
      </c>
      <c r="L224" s="7">
        <v>1460.35</v>
      </c>
      <c r="M224" s="8">
        <v>0</v>
      </c>
      <c r="N224" s="8">
        <v>5.1000000000000004E-3</v>
      </c>
      <c r="O224" s="8">
        <v>8.9999999999999998E-4</v>
      </c>
    </row>
    <row r="225" spans="2:15">
      <c r="B225" s="6" t="s">
        <v>744</v>
      </c>
      <c r="C225" s="17" t="s">
        <v>745</v>
      </c>
      <c r="D225" s="18" t="s">
        <v>434</v>
      </c>
      <c r="E225" s="6" t="s">
        <v>409</v>
      </c>
      <c r="F225" s="6"/>
      <c r="G225" s="6" t="s">
        <v>746</v>
      </c>
      <c r="H225" s="6" t="s">
        <v>44</v>
      </c>
      <c r="I225" s="7">
        <v>44001</v>
      </c>
      <c r="J225" s="7">
        <v>180</v>
      </c>
      <c r="K225" s="7">
        <v>0</v>
      </c>
      <c r="L225" s="7">
        <v>282.35000000000002</v>
      </c>
      <c r="M225" s="8">
        <v>2.0000000000000001E-4</v>
      </c>
      <c r="N225" s="8">
        <v>1E-3</v>
      </c>
      <c r="O225" s="8">
        <v>2.0000000000000001E-4</v>
      </c>
    </row>
    <row r="226" spans="2:15">
      <c r="B226" s="6" t="s">
        <v>747</v>
      </c>
      <c r="C226" s="17" t="s">
        <v>748</v>
      </c>
      <c r="D226" s="18" t="s">
        <v>434</v>
      </c>
      <c r="E226" s="6" t="s">
        <v>409</v>
      </c>
      <c r="F226" s="6"/>
      <c r="G226" s="6" t="s">
        <v>746</v>
      </c>
      <c r="H226" s="6" t="s">
        <v>44</v>
      </c>
      <c r="I226" s="7">
        <v>6111</v>
      </c>
      <c r="J226" s="7">
        <v>1609</v>
      </c>
      <c r="K226" s="7">
        <v>0</v>
      </c>
      <c r="L226" s="7">
        <v>350.53</v>
      </c>
      <c r="M226" s="8">
        <v>0</v>
      </c>
      <c r="N226" s="8">
        <v>1.1999999999999999E-3</v>
      </c>
      <c r="O226" s="8">
        <v>2.0000000000000001E-4</v>
      </c>
    </row>
    <row r="227" spans="2:15">
      <c r="B227" s="6" t="s">
        <v>749</v>
      </c>
      <c r="C227" s="17" t="s">
        <v>750</v>
      </c>
      <c r="D227" s="18" t="s">
        <v>434</v>
      </c>
      <c r="E227" s="6" t="s">
        <v>409</v>
      </c>
      <c r="F227" s="6"/>
      <c r="G227" s="6" t="s">
        <v>427</v>
      </c>
      <c r="H227" s="6" t="s">
        <v>44</v>
      </c>
      <c r="I227" s="7">
        <v>2</v>
      </c>
      <c r="J227" s="7">
        <v>27200000</v>
      </c>
      <c r="K227" s="7">
        <v>0</v>
      </c>
      <c r="L227" s="7">
        <v>1939.36</v>
      </c>
      <c r="M227" s="8">
        <v>0</v>
      </c>
      <c r="N227" s="8">
        <v>6.7999999999999996E-3</v>
      </c>
      <c r="O227" s="8">
        <v>1.1999999999999999E-3</v>
      </c>
    </row>
    <row r="228" spans="2:15">
      <c r="B228" s="6" t="s">
        <v>751</v>
      </c>
      <c r="C228" s="17" t="s">
        <v>752</v>
      </c>
      <c r="D228" s="18" t="s">
        <v>614</v>
      </c>
      <c r="E228" s="6" t="s">
        <v>409</v>
      </c>
      <c r="F228" s="6"/>
      <c r="G228" s="6" t="s">
        <v>427</v>
      </c>
      <c r="H228" s="6" t="s">
        <v>44</v>
      </c>
      <c r="I228" s="7">
        <v>6258</v>
      </c>
      <c r="J228" s="7">
        <v>2417</v>
      </c>
      <c r="K228" s="7">
        <v>0</v>
      </c>
      <c r="L228" s="7">
        <v>539.23</v>
      </c>
      <c r="M228" s="8">
        <v>1E-4</v>
      </c>
      <c r="N228" s="8">
        <v>1.9E-3</v>
      </c>
      <c r="O228" s="8">
        <v>2.9999999999999997E-4</v>
      </c>
    </row>
    <row r="229" spans="2:15">
      <c r="B229" s="6" t="s">
        <v>753</v>
      </c>
      <c r="C229" s="17" t="s">
        <v>754</v>
      </c>
      <c r="D229" s="18" t="s">
        <v>755</v>
      </c>
      <c r="E229" s="6" t="s">
        <v>409</v>
      </c>
      <c r="F229" s="6"/>
      <c r="G229" s="6" t="s">
        <v>427</v>
      </c>
      <c r="H229" s="6" t="s">
        <v>48</v>
      </c>
      <c r="I229" s="7">
        <v>737</v>
      </c>
      <c r="J229" s="7">
        <v>43143</v>
      </c>
      <c r="K229" s="7">
        <v>0</v>
      </c>
      <c r="L229" s="7">
        <v>794.97</v>
      </c>
      <c r="M229" s="8">
        <v>0</v>
      </c>
      <c r="N229" s="8">
        <v>2.8E-3</v>
      </c>
      <c r="O229" s="8">
        <v>5.0000000000000001E-4</v>
      </c>
    </row>
    <row r="230" spans="2:15">
      <c r="B230" s="6" t="s">
        <v>756</v>
      </c>
      <c r="C230" s="17" t="s">
        <v>757</v>
      </c>
      <c r="D230" s="18" t="s">
        <v>647</v>
      </c>
      <c r="E230" s="6" t="s">
        <v>409</v>
      </c>
      <c r="F230" s="6"/>
      <c r="G230" s="6" t="s">
        <v>758</v>
      </c>
      <c r="H230" s="6" t="s">
        <v>49</v>
      </c>
      <c r="I230" s="7">
        <v>6659</v>
      </c>
      <c r="J230" s="7">
        <v>2038</v>
      </c>
      <c r="K230" s="7">
        <v>0</v>
      </c>
      <c r="L230" s="7">
        <v>529.30999999999995</v>
      </c>
      <c r="M230" s="8">
        <v>2.0000000000000001E-4</v>
      </c>
      <c r="N230" s="8">
        <v>1.9E-3</v>
      </c>
      <c r="O230" s="8">
        <v>2.9999999999999997E-4</v>
      </c>
    </row>
    <row r="231" spans="2:15">
      <c r="B231" s="6" t="s">
        <v>759</v>
      </c>
      <c r="C231" s="17" t="s">
        <v>760</v>
      </c>
      <c r="D231" s="18" t="s">
        <v>155</v>
      </c>
      <c r="E231" s="6" t="s">
        <v>409</v>
      </c>
      <c r="F231" s="6"/>
      <c r="G231" s="6" t="s">
        <v>758</v>
      </c>
      <c r="H231" s="6" t="s">
        <v>49</v>
      </c>
      <c r="I231" s="7">
        <v>16363</v>
      </c>
      <c r="J231" s="7">
        <v>455.4</v>
      </c>
      <c r="K231" s="7">
        <v>0</v>
      </c>
      <c r="L231" s="7">
        <v>290.64</v>
      </c>
      <c r="M231" s="8">
        <v>0</v>
      </c>
      <c r="N231" s="8">
        <v>1E-3</v>
      </c>
      <c r="O231" s="8">
        <v>2.0000000000000001E-4</v>
      </c>
    </row>
    <row r="232" spans="2:15">
      <c r="B232" s="6" t="s">
        <v>761</v>
      </c>
      <c r="C232" s="17" t="s">
        <v>762</v>
      </c>
      <c r="D232" s="18" t="s">
        <v>155</v>
      </c>
      <c r="E232" s="6" t="s">
        <v>409</v>
      </c>
      <c r="F232" s="6"/>
      <c r="G232" s="6" t="s">
        <v>758</v>
      </c>
      <c r="H232" s="6" t="s">
        <v>49</v>
      </c>
      <c r="I232" s="7">
        <v>9437</v>
      </c>
      <c r="J232" s="7">
        <v>271</v>
      </c>
      <c r="K232" s="7">
        <v>0</v>
      </c>
      <c r="L232" s="7">
        <v>99.75</v>
      </c>
      <c r="M232" s="8">
        <v>0</v>
      </c>
      <c r="N232" s="8">
        <v>2.9999999999999997E-4</v>
      </c>
      <c r="O232" s="8">
        <v>1E-4</v>
      </c>
    </row>
    <row r="233" spans="2:15">
      <c r="B233" s="6" t="s">
        <v>763</v>
      </c>
      <c r="C233" s="17" t="s">
        <v>764</v>
      </c>
      <c r="D233" s="18" t="s">
        <v>614</v>
      </c>
      <c r="E233" s="6" t="s">
        <v>409</v>
      </c>
      <c r="F233" s="6"/>
      <c r="G233" s="6" t="s">
        <v>620</v>
      </c>
      <c r="H233" s="6" t="s">
        <v>44</v>
      </c>
      <c r="I233" s="7">
        <v>5692</v>
      </c>
      <c r="J233" s="7">
        <v>804</v>
      </c>
      <c r="K233" s="7">
        <v>0</v>
      </c>
      <c r="L233" s="7">
        <v>163.15</v>
      </c>
      <c r="M233" s="8">
        <v>1E-4</v>
      </c>
      <c r="N233" s="8">
        <v>5.9999999999999995E-4</v>
      </c>
      <c r="O233" s="8">
        <v>1E-4</v>
      </c>
    </row>
    <row r="234" spans="2:15">
      <c r="B234" s="6" t="s">
        <v>765</v>
      </c>
      <c r="C234" s="17" t="s">
        <v>766</v>
      </c>
      <c r="D234" s="18" t="s">
        <v>614</v>
      </c>
      <c r="E234" s="6" t="s">
        <v>409</v>
      </c>
      <c r="F234" s="6"/>
      <c r="G234" s="6" t="s">
        <v>620</v>
      </c>
      <c r="H234" s="6" t="s">
        <v>44</v>
      </c>
      <c r="I234" s="7">
        <v>10337</v>
      </c>
      <c r="J234" s="7">
        <v>15771</v>
      </c>
      <c r="K234" s="7">
        <v>0</v>
      </c>
      <c r="L234" s="7">
        <v>5811.84</v>
      </c>
      <c r="M234" s="8">
        <v>0</v>
      </c>
      <c r="N234" s="8">
        <v>2.0400000000000001E-2</v>
      </c>
      <c r="O234" s="8">
        <v>3.7000000000000002E-3</v>
      </c>
    </row>
    <row r="235" spans="2:15">
      <c r="B235" s="6" t="s">
        <v>767</v>
      </c>
      <c r="C235" s="17" t="s">
        <v>768</v>
      </c>
      <c r="D235" s="18" t="s">
        <v>614</v>
      </c>
      <c r="E235" s="6" t="s">
        <v>409</v>
      </c>
      <c r="F235" s="6"/>
      <c r="G235" s="6" t="s">
        <v>620</v>
      </c>
      <c r="H235" s="6" t="s">
        <v>44</v>
      </c>
      <c r="I235" s="7">
        <v>4560</v>
      </c>
      <c r="J235" s="7">
        <v>2169</v>
      </c>
      <c r="K235" s="7">
        <v>0</v>
      </c>
      <c r="L235" s="7">
        <v>352.6</v>
      </c>
      <c r="M235" s="8">
        <v>0</v>
      </c>
      <c r="N235" s="8">
        <v>1.1999999999999999E-3</v>
      </c>
      <c r="O235" s="8">
        <v>2.0000000000000001E-4</v>
      </c>
    </row>
    <row r="236" spans="2:15">
      <c r="B236" s="6" t="s">
        <v>769</v>
      </c>
      <c r="C236" s="17" t="s">
        <v>770</v>
      </c>
      <c r="D236" s="18" t="s">
        <v>434</v>
      </c>
      <c r="E236" s="6" t="s">
        <v>409</v>
      </c>
      <c r="F236" s="6"/>
      <c r="G236" s="6" t="s">
        <v>620</v>
      </c>
      <c r="H236" s="6" t="s">
        <v>44</v>
      </c>
      <c r="I236" s="7">
        <v>3628</v>
      </c>
      <c r="J236" s="7">
        <v>4833</v>
      </c>
      <c r="K236" s="7">
        <v>0</v>
      </c>
      <c r="L236" s="7">
        <v>625.09</v>
      </c>
      <c r="M236" s="8">
        <v>0</v>
      </c>
      <c r="N236" s="8">
        <v>2.2000000000000001E-3</v>
      </c>
      <c r="O236" s="8">
        <v>4.0000000000000002E-4</v>
      </c>
    </row>
    <row r="237" spans="2:15">
      <c r="B237" s="6" t="s">
        <v>771</v>
      </c>
      <c r="C237" s="17" t="s">
        <v>772</v>
      </c>
      <c r="D237" s="18" t="s">
        <v>614</v>
      </c>
      <c r="E237" s="6" t="s">
        <v>409</v>
      </c>
      <c r="F237" s="6"/>
      <c r="G237" s="6" t="s">
        <v>620</v>
      </c>
      <c r="H237" s="6" t="s">
        <v>44</v>
      </c>
      <c r="I237" s="7">
        <v>4922</v>
      </c>
      <c r="J237" s="7">
        <v>9574</v>
      </c>
      <c r="K237" s="7">
        <v>0</v>
      </c>
      <c r="L237" s="7">
        <v>1679.94</v>
      </c>
      <c r="M237" s="8">
        <v>0</v>
      </c>
      <c r="N237" s="8">
        <v>5.8999999999999999E-3</v>
      </c>
      <c r="O237" s="8">
        <v>1.1000000000000001E-3</v>
      </c>
    </row>
    <row r="238" spans="2:15">
      <c r="B238" s="6" t="s">
        <v>773</v>
      </c>
      <c r="C238" s="17" t="s">
        <v>774</v>
      </c>
      <c r="D238" s="18" t="s">
        <v>628</v>
      </c>
      <c r="E238" s="6" t="s">
        <v>409</v>
      </c>
      <c r="F238" s="6"/>
      <c r="G238" s="6" t="s">
        <v>620</v>
      </c>
      <c r="H238" s="6" t="s">
        <v>46</v>
      </c>
      <c r="I238" s="7">
        <v>44693</v>
      </c>
      <c r="J238" s="7">
        <v>169.7</v>
      </c>
      <c r="K238" s="7">
        <v>0</v>
      </c>
      <c r="L238" s="7">
        <v>333.61</v>
      </c>
      <c r="M238" s="8">
        <v>1E-4</v>
      </c>
      <c r="N238" s="8">
        <v>1.1999999999999999E-3</v>
      </c>
      <c r="O238" s="8">
        <v>2.0000000000000001E-4</v>
      </c>
    </row>
    <row r="239" spans="2:15">
      <c r="B239" s="6" t="s">
        <v>775</v>
      </c>
      <c r="C239" s="17" t="s">
        <v>776</v>
      </c>
      <c r="D239" s="18" t="s">
        <v>155</v>
      </c>
      <c r="E239" s="6" t="s">
        <v>409</v>
      </c>
      <c r="F239" s="6"/>
      <c r="G239" s="6" t="s">
        <v>620</v>
      </c>
      <c r="H239" s="6" t="s">
        <v>49</v>
      </c>
      <c r="I239" s="7">
        <v>4620</v>
      </c>
      <c r="J239" s="7">
        <v>10280</v>
      </c>
      <c r="K239" s="7">
        <v>0</v>
      </c>
      <c r="L239" s="7">
        <v>1852.39</v>
      </c>
      <c r="M239" s="8">
        <v>0</v>
      </c>
      <c r="N239" s="8">
        <v>6.4999999999999997E-3</v>
      </c>
      <c r="O239" s="8">
        <v>1.1999999999999999E-3</v>
      </c>
    </row>
    <row r="240" spans="2:15">
      <c r="B240" s="6" t="s">
        <v>777</v>
      </c>
      <c r="C240" s="17" t="s">
        <v>778</v>
      </c>
      <c r="D240" s="18" t="s">
        <v>614</v>
      </c>
      <c r="E240" s="6" t="s">
        <v>409</v>
      </c>
      <c r="F240" s="6"/>
      <c r="G240" s="6" t="s">
        <v>620</v>
      </c>
      <c r="H240" s="6" t="s">
        <v>44</v>
      </c>
      <c r="I240" s="7">
        <v>3551</v>
      </c>
      <c r="J240" s="7">
        <v>4300</v>
      </c>
      <c r="K240" s="7">
        <v>0</v>
      </c>
      <c r="L240" s="7">
        <v>544.35</v>
      </c>
      <c r="M240" s="8">
        <v>1E-4</v>
      </c>
      <c r="N240" s="8">
        <v>1.9E-3</v>
      </c>
      <c r="O240" s="8">
        <v>4.0000000000000002E-4</v>
      </c>
    </row>
    <row r="241" spans="2:15">
      <c r="B241" s="6" t="s">
        <v>779</v>
      </c>
      <c r="C241" s="17" t="s">
        <v>780</v>
      </c>
      <c r="D241" s="18" t="s">
        <v>434</v>
      </c>
      <c r="E241" s="6" t="s">
        <v>409</v>
      </c>
      <c r="F241" s="6"/>
      <c r="G241" s="6" t="s">
        <v>620</v>
      </c>
      <c r="H241" s="6" t="s">
        <v>44</v>
      </c>
      <c r="I241" s="7">
        <v>5014</v>
      </c>
      <c r="J241" s="7">
        <v>16112</v>
      </c>
      <c r="K241" s="7">
        <v>0</v>
      </c>
      <c r="L241" s="7">
        <v>2880.01</v>
      </c>
      <c r="M241" s="8">
        <v>0</v>
      </c>
      <c r="N241" s="8">
        <v>1.01E-2</v>
      </c>
      <c r="O241" s="8">
        <v>1.9E-3</v>
      </c>
    </row>
    <row r="242" spans="2:15">
      <c r="B242" s="6" t="s">
        <v>781</v>
      </c>
      <c r="C242" s="17" t="s">
        <v>782</v>
      </c>
      <c r="D242" s="18" t="s">
        <v>614</v>
      </c>
      <c r="E242" s="6" t="s">
        <v>409</v>
      </c>
      <c r="F242" s="6"/>
      <c r="G242" s="6" t="s">
        <v>623</v>
      </c>
      <c r="H242" s="6" t="s">
        <v>44</v>
      </c>
      <c r="I242" s="7">
        <v>2949</v>
      </c>
      <c r="J242" s="7">
        <v>4548</v>
      </c>
      <c r="K242" s="7">
        <v>0</v>
      </c>
      <c r="L242" s="7">
        <v>478.14</v>
      </c>
      <c r="M242" s="8">
        <v>0</v>
      </c>
      <c r="N242" s="8">
        <v>1.6999999999999999E-3</v>
      </c>
      <c r="O242" s="8">
        <v>2.9999999999999997E-4</v>
      </c>
    </row>
    <row r="243" spans="2:15">
      <c r="B243" s="6" t="s">
        <v>783</v>
      </c>
      <c r="C243" s="17" t="s">
        <v>784</v>
      </c>
      <c r="D243" s="18" t="s">
        <v>614</v>
      </c>
      <c r="E243" s="6" t="s">
        <v>409</v>
      </c>
      <c r="F243" s="6"/>
      <c r="G243" s="6" t="s">
        <v>623</v>
      </c>
      <c r="H243" s="6" t="s">
        <v>44</v>
      </c>
      <c r="I243" s="7">
        <v>2862</v>
      </c>
      <c r="J243" s="7">
        <v>5412</v>
      </c>
      <c r="K243" s="7">
        <v>0</v>
      </c>
      <c r="L243" s="7">
        <v>552.19000000000005</v>
      </c>
      <c r="M243" s="8">
        <v>0</v>
      </c>
      <c r="N243" s="8">
        <v>1.9E-3</v>
      </c>
      <c r="O243" s="8">
        <v>4.0000000000000002E-4</v>
      </c>
    </row>
    <row r="244" spans="2:15">
      <c r="B244" s="6" t="s">
        <v>785</v>
      </c>
      <c r="C244" s="17" t="s">
        <v>786</v>
      </c>
      <c r="D244" s="18" t="s">
        <v>614</v>
      </c>
      <c r="E244" s="6" t="s">
        <v>409</v>
      </c>
      <c r="F244" s="6"/>
      <c r="G244" s="6" t="s">
        <v>445</v>
      </c>
      <c r="H244" s="6" t="s">
        <v>44</v>
      </c>
      <c r="I244" s="7">
        <v>29338</v>
      </c>
      <c r="J244" s="7">
        <v>346</v>
      </c>
      <c r="K244" s="7">
        <v>0</v>
      </c>
      <c r="L244" s="7">
        <v>361.88</v>
      </c>
      <c r="M244" s="8">
        <v>1E-3</v>
      </c>
      <c r="N244" s="8">
        <v>1.2999999999999999E-3</v>
      </c>
      <c r="O244" s="8">
        <v>2.0000000000000001E-4</v>
      </c>
    </row>
    <row r="245" spans="2:15">
      <c r="B245" s="6" t="s">
        <v>787</v>
      </c>
      <c r="C245" s="17" t="s">
        <v>788</v>
      </c>
      <c r="D245" s="18" t="s">
        <v>614</v>
      </c>
      <c r="E245" s="6" t="s">
        <v>409</v>
      </c>
      <c r="F245" s="6"/>
      <c r="G245" s="6" t="s">
        <v>445</v>
      </c>
      <c r="H245" s="6" t="s">
        <v>44</v>
      </c>
      <c r="I245" s="7">
        <v>3311</v>
      </c>
      <c r="J245" s="7">
        <v>3931</v>
      </c>
      <c r="K245" s="7">
        <v>0</v>
      </c>
      <c r="L245" s="7">
        <v>464</v>
      </c>
      <c r="M245" s="8">
        <v>0</v>
      </c>
      <c r="N245" s="8">
        <v>1.6000000000000001E-3</v>
      </c>
      <c r="O245" s="8">
        <v>2.9999999999999997E-4</v>
      </c>
    </row>
    <row r="246" spans="2:15">
      <c r="B246" s="6" t="s">
        <v>789</v>
      </c>
      <c r="C246" s="17" t="s">
        <v>790</v>
      </c>
      <c r="D246" s="18" t="s">
        <v>628</v>
      </c>
      <c r="E246" s="6" t="s">
        <v>409</v>
      </c>
      <c r="F246" s="6"/>
      <c r="G246" s="6" t="s">
        <v>221</v>
      </c>
      <c r="H246" s="6" t="s">
        <v>46</v>
      </c>
      <c r="I246" s="7">
        <v>59549</v>
      </c>
      <c r="J246" s="7">
        <v>49.63</v>
      </c>
      <c r="K246" s="7">
        <v>0</v>
      </c>
      <c r="L246" s="7">
        <v>130</v>
      </c>
      <c r="M246" s="8">
        <v>0</v>
      </c>
      <c r="N246" s="8">
        <v>5.0000000000000001E-4</v>
      </c>
      <c r="O246" s="8">
        <v>1E-4</v>
      </c>
    </row>
    <row r="247" spans="2:15">
      <c r="B247" s="6" t="s">
        <v>791</v>
      </c>
      <c r="C247" s="17" t="s">
        <v>792</v>
      </c>
      <c r="D247" s="18" t="s">
        <v>434</v>
      </c>
      <c r="E247" s="6" t="s">
        <v>409</v>
      </c>
      <c r="F247" s="6"/>
      <c r="G247" s="6" t="s">
        <v>449</v>
      </c>
      <c r="H247" s="6" t="s">
        <v>44</v>
      </c>
      <c r="I247" s="7">
        <v>1317</v>
      </c>
      <c r="J247" s="7">
        <v>7624</v>
      </c>
      <c r="K247" s="7">
        <v>0</v>
      </c>
      <c r="L247" s="7">
        <v>357.95</v>
      </c>
      <c r="M247" s="8">
        <v>0</v>
      </c>
      <c r="N247" s="8">
        <v>1.2999999999999999E-3</v>
      </c>
      <c r="O247" s="8">
        <v>2.0000000000000001E-4</v>
      </c>
    </row>
    <row r="248" spans="2:15">
      <c r="B248" s="6" t="s">
        <v>793</v>
      </c>
      <c r="C248" s="17" t="s">
        <v>794</v>
      </c>
      <c r="D248" s="18" t="s">
        <v>434</v>
      </c>
      <c r="E248" s="6" t="s">
        <v>409</v>
      </c>
      <c r="F248" s="6"/>
      <c r="G248" s="6" t="s">
        <v>711</v>
      </c>
      <c r="H248" s="6" t="s">
        <v>44</v>
      </c>
      <c r="I248" s="7">
        <v>4473</v>
      </c>
      <c r="J248" s="7">
        <v>5941</v>
      </c>
      <c r="K248" s="7">
        <v>0</v>
      </c>
      <c r="L248" s="7">
        <v>947.37</v>
      </c>
      <c r="M248" s="8">
        <v>0</v>
      </c>
      <c r="N248" s="8">
        <v>3.3E-3</v>
      </c>
      <c r="O248" s="8">
        <v>5.9999999999999995E-4</v>
      </c>
    </row>
    <row r="249" spans="2:15">
      <c r="B249" s="6" t="s">
        <v>795</v>
      </c>
      <c r="C249" s="17" t="s">
        <v>796</v>
      </c>
      <c r="D249" s="18" t="s">
        <v>434</v>
      </c>
      <c r="E249" s="6" t="s">
        <v>409</v>
      </c>
      <c r="F249" s="6"/>
      <c r="G249" s="6" t="s">
        <v>711</v>
      </c>
      <c r="H249" s="6" t="s">
        <v>44</v>
      </c>
      <c r="I249" s="7">
        <v>45829</v>
      </c>
      <c r="J249" s="7">
        <v>1012</v>
      </c>
      <c r="K249" s="7">
        <v>24.1</v>
      </c>
      <c r="L249" s="7">
        <v>1677.51</v>
      </c>
      <c r="M249" s="8">
        <v>1.4E-3</v>
      </c>
      <c r="N249" s="8">
        <v>5.8999999999999999E-3</v>
      </c>
      <c r="O249" s="8">
        <v>1.1000000000000001E-3</v>
      </c>
    </row>
    <row r="250" spans="2:15">
      <c r="B250" s="6" t="s">
        <v>797</v>
      </c>
      <c r="C250" s="17" t="s">
        <v>798</v>
      </c>
      <c r="D250" s="18" t="s">
        <v>434</v>
      </c>
      <c r="E250" s="6" t="s">
        <v>409</v>
      </c>
      <c r="F250" s="6"/>
      <c r="G250" s="6" t="s">
        <v>746</v>
      </c>
      <c r="H250" s="6" t="s">
        <v>44</v>
      </c>
      <c r="I250" s="7">
        <v>1579</v>
      </c>
      <c r="J250" s="7">
        <v>24156</v>
      </c>
      <c r="K250" s="7">
        <v>0</v>
      </c>
      <c r="L250" s="7">
        <v>1359.77</v>
      </c>
      <c r="M250" s="8">
        <v>0</v>
      </c>
      <c r="N250" s="8">
        <v>4.7999999999999996E-3</v>
      </c>
      <c r="O250" s="8">
        <v>8.9999999999999998E-4</v>
      </c>
    </row>
    <row r="251" spans="2:15">
      <c r="B251" s="6" t="s">
        <v>799</v>
      </c>
      <c r="C251" s="17" t="s">
        <v>800</v>
      </c>
      <c r="D251" s="18" t="s">
        <v>614</v>
      </c>
      <c r="E251" s="6" t="s">
        <v>409</v>
      </c>
      <c r="F251" s="6"/>
      <c r="G251" s="6" t="s">
        <v>445</v>
      </c>
      <c r="H251" s="6" t="s">
        <v>44</v>
      </c>
      <c r="I251" s="7">
        <v>8743</v>
      </c>
      <c r="J251" s="7">
        <v>2389</v>
      </c>
      <c r="K251" s="7">
        <v>0</v>
      </c>
      <c r="L251" s="7">
        <v>744.62</v>
      </c>
      <c r="M251" s="8">
        <v>2.9999999999999997E-4</v>
      </c>
      <c r="N251" s="8">
        <v>2.5999999999999999E-3</v>
      </c>
      <c r="O251" s="8">
        <v>5.0000000000000001E-4</v>
      </c>
    </row>
    <row r="252" spans="2:15">
      <c r="B252" s="6" t="s">
        <v>801</v>
      </c>
      <c r="C252" s="17" t="s">
        <v>802</v>
      </c>
      <c r="D252" s="18" t="s">
        <v>614</v>
      </c>
      <c r="E252" s="6" t="s">
        <v>409</v>
      </c>
      <c r="F252" s="6"/>
      <c r="G252" s="6" t="s">
        <v>449</v>
      </c>
      <c r="H252" s="6" t="s">
        <v>44</v>
      </c>
      <c r="I252" s="7">
        <v>13820</v>
      </c>
      <c r="J252" s="7">
        <v>60.79</v>
      </c>
      <c r="K252" s="7">
        <v>0</v>
      </c>
      <c r="L252" s="7">
        <v>29.95</v>
      </c>
      <c r="M252" s="8">
        <v>5.0000000000000001E-4</v>
      </c>
      <c r="N252" s="8">
        <v>1E-4</v>
      </c>
      <c r="O252" s="8">
        <v>0</v>
      </c>
    </row>
    <row r="253" spans="2:15">
      <c r="B253" s="6" t="s">
        <v>803</v>
      </c>
      <c r="C253" s="17" t="s">
        <v>804</v>
      </c>
      <c r="D253" s="18" t="s">
        <v>434</v>
      </c>
      <c r="E253" s="6" t="s">
        <v>409</v>
      </c>
      <c r="F253" s="6"/>
      <c r="G253" s="6" t="s">
        <v>449</v>
      </c>
      <c r="H253" s="6" t="s">
        <v>44</v>
      </c>
      <c r="I253" s="7">
        <v>24499</v>
      </c>
      <c r="J253" s="7">
        <v>91.16</v>
      </c>
      <c r="K253" s="7">
        <v>0</v>
      </c>
      <c r="L253" s="7">
        <v>79.62</v>
      </c>
      <c r="M253" s="8">
        <v>2.9999999999999997E-4</v>
      </c>
      <c r="N253" s="8">
        <v>2.9999999999999997E-4</v>
      </c>
      <c r="O253" s="8">
        <v>1E-4</v>
      </c>
    </row>
    <row r="254" spans="2:15">
      <c r="B254" s="6" t="s">
        <v>805</v>
      </c>
      <c r="C254" s="17" t="s">
        <v>806</v>
      </c>
      <c r="D254" s="18" t="s">
        <v>807</v>
      </c>
      <c r="E254" s="6" t="s">
        <v>409</v>
      </c>
      <c r="F254" s="6"/>
      <c r="G254" s="6" t="s">
        <v>449</v>
      </c>
      <c r="H254" s="6" t="s">
        <v>44</v>
      </c>
      <c r="I254" s="7">
        <v>72461</v>
      </c>
      <c r="J254" s="7">
        <v>62.5</v>
      </c>
      <c r="K254" s="7">
        <v>9.56</v>
      </c>
      <c r="L254" s="7">
        <v>171.01</v>
      </c>
      <c r="M254" s="8">
        <v>1E-4</v>
      </c>
      <c r="N254" s="8">
        <v>5.9999999999999995E-4</v>
      </c>
      <c r="O254" s="8">
        <v>1E-4</v>
      </c>
    </row>
    <row r="255" spans="2:15">
      <c r="B255" s="6" t="s">
        <v>808</v>
      </c>
      <c r="C255" s="17" t="s">
        <v>809</v>
      </c>
      <c r="D255" s="18" t="s">
        <v>628</v>
      </c>
      <c r="E255" s="6" t="s">
        <v>409</v>
      </c>
      <c r="F255" s="6"/>
      <c r="G255" s="6" t="s">
        <v>435</v>
      </c>
      <c r="H255" s="6" t="s">
        <v>46</v>
      </c>
      <c r="I255" s="7">
        <v>5965</v>
      </c>
      <c r="J255" s="7">
        <v>124.4</v>
      </c>
      <c r="K255" s="7">
        <v>0</v>
      </c>
      <c r="L255" s="7">
        <v>32.64</v>
      </c>
      <c r="M255" s="8">
        <v>0</v>
      </c>
      <c r="N255" s="8">
        <v>1E-4</v>
      </c>
      <c r="O255" s="8">
        <v>0</v>
      </c>
    </row>
    <row r="256" spans="2:15">
      <c r="B256" s="6" t="s">
        <v>810</v>
      </c>
      <c r="C256" s="17" t="s">
        <v>811</v>
      </c>
      <c r="D256" s="18" t="s">
        <v>434</v>
      </c>
      <c r="E256" s="6" t="s">
        <v>409</v>
      </c>
      <c r="F256" s="6"/>
      <c r="G256" s="6" t="s">
        <v>435</v>
      </c>
      <c r="H256" s="6" t="s">
        <v>44</v>
      </c>
      <c r="I256" s="7">
        <v>2519</v>
      </c>
      <c r="J256" s="7">
        <v>19448</v>
      </c>
      <c r="K256" s="7">
        <v>0</v>
      </c>
      <c r="L256" s="7">
        <v>1746.48</v>
      </c>
      <c r="M256" s="8">
        <v>0</v>
      </c>
      <c r="N256" s="8">
        <v>6.1000000000000004E-3</v>
      </c>
      <c r="O256" s="8">
        <v>1.1000000000000001E-3</v>
      </c>
    </row>
    <row r="257" spans="2:15">
      <c r="B257" s="6" t="s">
        <v>812</v>
      </c>
      <c r="C257" s="17" t="s">
        <v>813</v>
      </c>
      <c r="D257" s="18" t="s">
        <v>614</v>
      </c>
      <c r="E257" s="6" t="s">
        <v>409</v>
      </c>
      <c r="F257" s="6"/>
      <c r="G257" s="6" t="s">
        <v>435</v>
      </c>
      <c r="H257" s="6" t="s">
        <v>44</v>
      </c>
      <c r="I257" s="7">
        <v>410</v>
      </c>
      <c r="J257" s="7">
        <v>116195</v>
      </c>
      <c r="K257" s="7">
        <v>0</v>
      </c>
      <c r="L257" s="7">
        <v>1698.36</v>
      </c>
      <c r="M257" s="8">
        <v>0</v>
      </c>
      <c r="N257" s="8">
        <v>6.0000000000000001E-3</v>
      </c>
      <c r="O257" s="8">
        <v>1.1000000000000001E-3</v>
      </c>
    </row>
    <row r="258" spans="2:15">
      <c r="B258" s="6" t="s">
        <v>814</v>
      </c>
      <c r="C258" s="17" t="s">
        <v>815</v>
      </c>
      <c r="D258" s="18" t="s">
        <v>614</v>
      </c>
      <c r="E258" s="6" t="s">
        <v>409</v>
      </c>
      <c r="F258" s="6"/>
      <c r="G258" s="6" t="s">
        <v>435</v>
      </c>
      <c r="H258" s="6" t="s">
        <v>44</v>
      </c>
      <c r="I258" s="7">
        <v>149</v>
      </c>
      <c r="J258" s="7">
        <v>194972</v>
      </c>
      <c r="K258" s="7">
        <v>0</v>
      </c>
      <c r="L258" s="7">
        <v>1035.6600000000001</v>
      </c>
      <c r="M258" s="8">
        <v>0</v>
      </c>
      <c r="N258" s="8">
        <v>3.5999999999999999E-3</v>
      </c>
      <c r="O258" s="8">
        <v>6.9999999999999999E-4</v>
      </c>
    </row>
    <row r="259" spans="2:15">
      <c r="B259" s="6" t="s">
        <v>816</v>
      </c>
      <c r="C259" s="17" t="s">
        <v>817</v>
      </c>
      <c r="D259" s="18" t="s">
        <v>614</v>
      </c>
      <c r="E259" s="6" t="s">
        <v>409</v>
      </c>
      <c r="F259" s="6"/>
      <c r="G259" s="6" t="s">
        <v>435</v>
      </c>
      <c r="H259" s="6" t="s">
        <v>44</v>
      </c>
      <c r="I259" s="7">
        <v>1479</v>
      </c>
      <c r="J259" s="7">
        <v>10079</v>
      </c>
      <c r="K259" s="7">
        <v>0</v>
      </c>
      <c r="L259" s="7">
        <v>531.42999999999995</v>
      </c>
      <c r="M259" s="8">
        <v>0</v>
      </c>
      <c r="N259" s="8">
        <v>1.9E-3</v>
      </c>
      <c r="O259" s="8">
        <v>2.9999999999999997E-4</v>
      </c>
    </row>
    <row r="260" spans="2:15">
      <c r="B260" s="6" t="s">
        <v>818</v>
      </c>
      <c r="C260" s="17" t="s">
        <v>819</v>
      </c>
      <c r="D260" s="18" t="s">
        <v>614</v>
      </c>
      <c r="E260" s="6" t="s">
        <v>409</v>
      </c>
      <c r="F260" s="6"/>
      <c r="G260" s="6" t="s">
        <v>435</v>
      </c>
      <c r="H260" s="6" t="s">
        <v>44</v>
      </c>
      <c r="I260" s="7">
        <v>86</v>
      </c>
      <c r="J260" s="7">
        <v>134532</v>
      </c>
      <c r="K260" s="7">
        <v>0</v>
      </c>
      <c r="L260" s="7">
        <v>412.46</v>
      </c>
      <c r="M260" s="8">
        <v>0</v>
      </c>
      <c r="N260" s="8">
        <v>1.4E-3</v>
      </c>
      <c r="O260" s="8">
        <v>2.9999999999999997E-4</v>
      </c>
    </row>
    <row r="261" spans="2:15">
      <c r="B261" s="6" t="s">
        <v>820</v>
      </c>
      <c r="C261" s="17" t="s">
        <v>821</v>
      </c>
      <c r="D261" s="18" t="s">
        <v>614</v>
      </c>
      <c r="E261" s="6" t="s">
        <v>409</v>
      </c>
      <c r="F261" s="6"/>
      <c r="G261" s="6" t="s">
        <v>435</v>
      </c>
      <c r="H261" s="6" t="s">
        <v>44</v>
      </c>
      <c r="I261" s="7">
        <v>1662</v>
      </c>
      <c r="J261" s="7">
        <v>5627</v>
      </c>
      <c r="K261" s="7">
        <v>0</v>
      </c>
      <c r="L261" s="7">
        <v>333.4</v>
      </c>
      <c r="M261" s="8">
        <v>0</v>
      </c>
      <c r="N261" s="8">
        <v>1.1999999999999999E-3</v>
      </c>
      <c r="O261" s="8">
        <v>2.0000000000000001E-4</v>
      </c>
    </row>
    <row r="262" spans="2:15">
      <c r="B262" s="6" t="s">
        <v>822</v>
      </c>
      <c r="C262" s="17" t="s">
        <v>823</v>
      </c>
      <c r="D262" s="18" t="s">
        <v>614</v>
      </c>
      <c r="E262" s="6" t="s">
        <v>409</v>
      </c>
      <c r="F262" s="6"/>
      <c r="G262" s="6" t="s">
        <v>435</v>
      </c>
      <c r="H262" s="6" t="s">
        <v>44</v>
      </c>
      <c r="I262" s="7">
        <v>1400</v>
      </c>
      <c r="J262" s="7">
        <v>16680</v>
      </c>
      <c r="K262" s="7">
        <v>0</v>
      </c>
      <c r="L262" s="7">
        <v>832.5</v>
      </c>
      <c r="M262" s="8">
        <v>0</v>
      </c>
      <c r="N262" s="8">
        <v>2.8999999999999998E-3</v>
      </c>
      <c r="O262" s="8">
        <v>5.0000000000000001E-4</v>
      </c>
    </row>
    <row r="263" spans="2:15">
      <c r="B263" s="6" t="s">
        <v>824</v>
      </c>
      <c r="C263" s="17" t="s">
        <v>825</v>
      </c>
      <c r="D263" s="18" t="s">
        <v>434</v>
      </c>
      <c r="E263" s="6" t="s">
        <v>409</v>
      </c>
      <c r="F263" s="6"/>
      <c r="G263" s="6" t="s">
        <v>435</v>
      </c>
      <c r="H263" s="6" t="s">
        <v>44</v>
      </c>
      <c r="I263" s="7">
        <v>15983</v>
      </c>
      <c r="J263" s="7">
        <v>790</v>
      </c>
      <c r="K263" s="7">
        <v>0</v>
      </c>
      <c r="L263" s="7">
        <v>450.14</v>
      </c>
      <c r="M263" s="8">
        <v>1E-4</v>
      </c>
      <c r="N263" s="8">
        <v>1.6000000000000001E-3</v>
      </c>
      <c r="O263" s="8">
        <v>2.9999999999999997E-4</v>
      </c>
    </row>
    <row r="264" spans="2:15">
      <c r="B264" s="6" t="s">
        <v>826</v>
      </c>
      <c r="C264" s="17" t="s">
        <v>827</v>
      </c>
      <c r="D264" s="18" t="s">
        <v>434</v>
      </c>
      <c r="E264" s="6" t="s">
        <v>409</v>
      </c>
      <c r="F264" s="6"/>
      <c r="G264" s="6" t="s">
        <v>435</v>
      </c>
      <c r="H264" s="6" t="s">
        <v>44</v>
      </c>
      <c r="I264" s="7">
        <v>3012</v>
      </c>
      <c r="J264" s="7">
        <v>2517</v>
      </c>
      <c r="K264" s="7">
        <v>0</v>
      </c>
      <c r="L264" s="7">
        <v>270.27</v>
      </c>
      <c r="M264" s="8">
        <v>1E-4</v>
      </c>
      <c r="N264" s="8">
        <v>8.9999999999999998E-4</v>
      </c>
      <c r="O264" s="8">
        <v>2.0000000000000001E-4</v>
      </c>
    </row>
    <row r="265" spans="2:15">
      <c r="B265" s="6" t="s">
        <v>828</v>
      </c>
      <c r="C265" s="17" t="s">
        <v>829</v>
      </c>
      <c r="D265" s="18" t="s">
        <v>614</v>
      </c>
      <c r="E265" s="6" t="s">
        <v>409</v>
      </c>
      <c r="F265" s="6"/>
      <c r="G265" s="6" t="s">
        <v>435</v>
      </c>
      <c r="H265" s="6" t="s">
        <v>44</v>
      </c>
      <c r="I265" s="7">
        <v>395</v>
      </c>
      <c r="J265" s="7">
        <v>116281</v>
      </c>
      <c r="K265" s="7">
        <v>0</v>
      </c>
      <c r="L265" s="7">
        <v>1637.44</v>
      </c>
      <c r="M265" s="8">
        <v>0</v>
      </c>
      <c r="N265" s="8">
        <v>5.7000000000000002E-3</v>
      </c>
      <c r="O265" s="8">
        <v>1.1000000000000001E-3</v>
      </c>
    </row>
    <row r="266" spans="2:15">
      <c r="B266" s="6" t="s">
        <v>830</v>
      </c>
      <c r="C266" s="17" t="s">
        <v>831</v>
      </c>
      <c r="D266" s="18" t="s">
        <v>614</v>
      </c>
      <c r="E266" s="6" t="s">
        <v>409</v>
      </c>
      <c r="F266" s="6"/>
      <c r="G266" s="6" t="s">
        <v>435</v>
      </c>
      <c r="H266" s="6" t="s">
        <v>44</v>
      </c>
      <c r="I266" s="7">
        <v>12227</v>
      </c>
      <c r="J266" s="7">
        <v>4050</v>
      </c>
      <c r="K266" s="7">
        <v>0</v>
      </c>
      <c r="L266" s="7">
        <v>1765.36</v>
      </c>
      <c r="M266" s="8">
        <v>0</v>
      </c>
      <c r="N266" s="8">
        <v>6.1999999999999998E-3</v>
      </c>
      <c r="O266" s="8">
        <v>1.1000000000000001E-3</v>
      </c>
    </row>
    <row r="267" spans="2:15">
      <c r="B267" s="6" t="s">
        <v>832</v>
      </c>
      <c r="C267" s="17" t="s">
        <v>833</v>
      </c>
      <c r="D267" s="18" t="s">
        <v>628</v>
      </c>
      <c r="E267" s="6" t="s">
        <v>409</v>
      </c>
      <c r="F267" s="6"/>
      <c r="G267" s="6" t="s">
        <v>435</v>
      </c>
      <c r="H267" s="6" t="s">
        <v>46</v>
      </c>
      <c r="I267" s="7">
        <v>106245</v>
      </c>
      <c r="J267" s="7">
        <v>116</v>
      </c>
      <c r="K267" s="7">
        <v>0</v>
      </c>
      <c r="L267" s="7">
        <v>542.1</v>
      </c>
      <c r="M267" s="8">
        <v>6.9999999999999999E-4</v>
      </c>
      <c r="N267" s="8">
        <v>1.9E-3</v>
      </c>
      <c r="O267" s="8">
        <v>2.9999999999999997E-4</v>
      </c>
    </row>
    <row r="268" spans="2:15">
      <c r="B268" s="6" t="s">
        <v>834</v>
      </c>
      <c r="C268" s="17" t="s">
        <v>835</v>
      </c>
      <c r="D268" s="18" t="s">
        <v>155</v>
      </c>
      <c r="E268" s="6" t="s">
        <v>409</v>
      </c>
      <c r="F268" s="6"/>
      <c r="G268" s="6" t="s">
        <v>435</v>
      </c>
      <c r="H268" s="6" t="s">
        <v>68</v>
      </c>
      <c r="I268" s="7">
        <v>4398</v>
      </c>
      <c r="J268" s="7">
        <v>38020</v>
      </c>
      <c r="K268" s="7">
        <v>0</v>
      </c>
      <c r="L268" s="7">
        <v>763.82</v>
      </c>
      <c r="M268" s="8">
        <v>0</v>
      </c>
      <c r="N268" s="8">
        <v>2.7000000000000001E-3</v>
      </c>
      <c r="O268" s="8">
        <v>5.0000000000000001E-4</v>
      </c>
    </row>
    <row r="269" spans="2:15">
      <c r="B269" s="6" t="s">
        <v>836</v>
      </c>
      <c r="C269" s="17" t="s">
        <v>837</v>
      </c>
      <c r="D269" s="18" t="s">
        <v>614</v>
      </c>
      <c r="E269" s="6" t="s">
        <v>409</v>
      </c>
      <c r="F269" s="6"/>
      <c r="G269" s="6" t="s">
        <v>435</v>
      </c>
      <c r="H269" s="6" t="s">
        <v>44</v>
      </c>
      <c r="I269" s="7">
        <v>5784</v>
      </c>
      <c r="J269" s="7">
        <v>10082</v>
      </c>
      <c r="K269" s="7">
        <v>0</v>
      </c>
      <c r="L269" s="7">
        <v>2078.9</v>
      </c>
      <c r="M269" s="8">
        <v>1E-4</v>
      </c>
      <c r="N269" s="8">
        <v>7.3000000000000001E-3</v>
      </c>
      <c r="O269" s="8">
        <v>1.2999999999999999E-3</v>
      </c>
    </row>
    <row r="270" spans="2:15">
      <c r="B270" s="6" t="s">
        <v>838</v>
      </c>
      <c r="C270" s="17" t="s">
        <v>839</v>
      </c>
      <c r="D270" s="18" t="s">
        <v>614</v>
      </c>
      <c r="E270" s="6" t="s">
        <v>409</v>
      </c>
      <c r="F270" s="6"/>
      <c r="G270" s="6" t="s">
        <v>435</v>
      </c>
      <c r="H270" s="6" t="s">
        <v>44</v>
      </c>
      <c r="I270" s="7">
        <v>5210</v>
      </c>
      <c r="J270" s="7">
        <v>5326</v>
      </c>
      <c r="K270" s="7">
        <v>0</v>
      </c>
      <c r="L270" s="7">
        <v>989.23</v>
      </c>
      <c r="M270" s="8">
        <v>1E-4</v>
      </c>
      <c r="N270" s="8">
        <v>3.5000000000000001E-3</v>
      </c>
      <c r="O270" s="8">
        <v>5.9999999999999995E-4</v>
      </c>
    </row>
    <row r="271" spans="2:15">
      <c r="B271" s="6" t="s">
        <v>840</v>
      </c>
      <c r="C271" s="17" t="s">
        <v>841</v>
      </c>
      <c r="D271" s="18" t="s">
        <v>614</v>
      </c>
      <c r="E271" s="6" t="s">
        <v>409</v>
      </c>
      <c r="F271" s="6"/>
      <c r="G271" s="6" t="s">
        <v>317</v>
      </c>
      <c r="H271" s="6" t="s">
        <v>44</v>
      </c>
      <c r="I271" s="7">
        <v>5986</v>
      </c>
      <c r="J271" s="7">
        <v>3265</v>
      </c>
      <c r="K271" s="7">
        <v>0</v>
      </c>
      <c r="L271" s="7">
        <v>696.75</v>
      </c>
      <c r="M271" s="8">
        <v>2.0000000000000001E-4</v>
      </c>
      <c r="N271" s="8">
        <v>2.3999999999999998E-3</v>
      </c>
      <c r="O271" s="8">
        <v>4.0000000000000002E-4</v>
      </c>
    </row>
    <row r="272" spans="2:15">
      <c r="B272" s="6" t="s">
        <v>842</v>
      </c>
      <c r="C272" s="17" t="s">
        <v>843</v>
      </c>
      <c r="D272" s="18" t="s">
        <v>614</v>
      </c>
      <c r="E272" s="6" t="s">
        <v>409</v>
      </c>
      <c r="F272" s="6"/>
      <c r="G272" s="6" t="s">
        <v>317</v>
      </c>
      <c r="H272" s="6" t="s">
        <v>44</v>
      </c>
      <c r="I272" s="7">
        <v>1925</v>
      </c>
      <c r="J272" s="7">
        <v>26360</v>
      </c>
      <c r="K272" s="7">
        <v>0</v>
      </c>
      <c r="L272" s="7">
        <v>1808.99</v>
      </c>
      <c r="M272" s="8">
        <v>0</v>
      </c>
      <c r="N272" s="8">
        <v>6.3E-3</v>
      </c>
      <c r="O272" s="8">
        <v>1.1999999999999999E-3</v>
      </c>
    </row>
    <row r="273" spans="2:15">
      <c r="B273" s="6" t="s">
        <v>844</v>
      </c>
      <c r="C273" s="17" t="s">
        <v>845</v>
      </c>
      <c r="D273" s="18" t="s">
        <v>434</v>
      </c>
      <c r="E273" s="6" t="s">
        <v>409</v>
      </c>
      <c r="F273" s="6"/>
      <c r="G273" s="6" t="s">
        <v>482</v>
      </c>
      <c r="H273" s="6" t="s">
        <v>44</v>
      </c>
      <c r="I273" s="7">
        <v>11732</v>
      </c>
      <c r="J273" s="7">
        <v>898</v>
      </c>
      <c r="K273" s="7">
        <v>0</v>
      </c>
      <c r="L273" s="7">
        <v>375.58</v>
      </c>
      <c r="M273" s="8">
        <v>0</v>
      </c>
      <c r="N273" s="8">
        <v>1.2999999999999999E-3</v>
      </c>
      <c r="O273" s="8">
        <v>2.0000000000000001E-4</v>
      </c>
    </row>
    <row r="276" spans="2:15">
      <c r="B276" s="6" t="s">
        <v>103</v>
      </c>
      <c r="C276" s="17"/>
      <c r="D276" s="18"/>
      <c r="E276" s="6"/>
      <c r="F276" s="6"/>
      <c r="G276" s="6"/>
      <c r="H276" s="6"/>
    </row>
    <row r="280" spans="2:15">
      <c r="B280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6"/>
  <sheetViews>
    <sheetView rightToLeft="1" workbookViewId="0"/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104</v>
      </c>
    </row>
    <row r="7" spans="2:14" ht="15.75">
      <c r="B7" s="2" t="s">
        <v>846</v>
      </c>
    </row>
    <row r="8" spans="2:14">
      <c r="B8" s="3" t="s">
        <v>77</v>
      </c>
      <c r="C8" s="3" t="s">
        <v>78</v>
      </c>
      <c r="D8" s="3" t="s">
        <v>106</v>
      </c>
      <c r="E8" s="3" t="s">
        <v>79</v>
      </c>
      <c r="F8" s="3" t="s">
        <v>161</v>
      </c>
      <c r="G8" s="3" t="s">
        <v>82</v>
      </c>
      <c r="H8" s="3" t="s">
        <v>109</v>
      </c>
      <c r="I8" s="3" t="s">
        <v>43</v>
      </c>
      <c r="J8" s="3" t="s">
        <v>110</v>
      </c>
      <c r="K8" s="3" t="s">
        <v>85</v>
      </c>
      <c r="L8" s="3" t="s">
        <v>111</v>
      </c>
      <c r="M8" s="3" t="s">
        <v>112</v>
      </c>
      <c r="N8" s="3" t="s">
        <v>113</v>
      </c>
    </row>
    <row r="9" spans="2:14">
      <c r="B9" s="4"/>
      <c r="C9" s="4"/>
      <c r="D9" s="4"/>
      <c r="E9" s="4"/>
      <c r="F9" s="4"/>
      <c r="G9" s="4"/>
      <c r="H9" s="4" t="s">
        <v>116</v>
      </c>
      <c r="I9" s="4" t="s">
        <v>117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847</v>
      </c>
      <c r="C11" s="12"/>
      <c r="D11" s="19"/>
      <c r="E11" s="3"/>
      <c r="F11" s="3"/>
      <c r="G11" s="3"/>
      <c r="H11" s="9">
        <v>2878706.48</v>
      </c>
      <c r="K11" s="9">
        <v>233237.27</v>
      </c>
      <c r="M11" s="10">
        <v>1</v>
      </c>
      <c r="N11" s="10">
        <v>0.1502</v>
      </c>
    </row>
    <row r="12" spans="2:14">
      <c r="B12" s="3" t="s">
        <v>91</v>
      </c>
      <c r="C12" s="12"/>
      <c r="D12" s="19"/>
      <c r="E12" s="3"/>
      <c r="F12" s="3"/>
      <c r="G12" s="3"/>
      <c r="H12" s="9">
        <v>1685430.97</v>
      </c>
      <c r="K12" s="9">
        <v>42943.95</v>
      </c>
      <c r="M12" s="10">
        <v>0.18410000000000001</v>
      </c>
      <c r="N12" s="10">
        <v>2.7699999999999999E-2</v>
      </c>
    </row>
    <row r="13" spans="2:14">
      <c r="B13" s="13" t="s">
        <v>848</v>
      </c>
      <c r="C13" s="14"/>
      <c r="D13" s="20"/>
      <c r="E13" s="13"/>
      <c r="F13" s="13"/>
      <c r="G13" s="13"/>
      <c r="H13" s="15">
        <v>82151.45</v>
      </c>
      <c r="K13" s="15">
        <v>2777.96</v>
      </c>
      <c r="M13" s="16">
        <v>1.1900000000000001E-2</v>
      </c>
      <c r="N13" s="16">
        <v>1.8E-3</v>
      </c>
    </row>
    <row r="14" spans="2:14">
      <c r="B14" s="6" t="s">
        <v>849</v>
      </c>
      <c r="C14" s="17">
        <v>1148899</v>
      </c>
      <c r="D14" s="18" t="s">
        <v>122</v>
      </c>
      <c r="E14" s="18">
        <v>511776783</v>
      </c>
      <c r="F14" s="6" t="s">
        <v>850</v>
      </c>
      <c r="G14" s="6" t="s">
        <v>93</v>
      </c>
      <c r="H14" s="7">
        <v>2068</v>
      </c>
      <c r="I14" s="7">
        <v>1253</v>
      </c>
      <c r="J14" s="7">
        <v>0</v>
      </c>
      <c r="K14" s="7">
        <v>25.91</v>
      </c>
      <c r="L14" s="8">
        <v>0</v>
      </c>
      <c r="M14" s="8">
        <v>1E-4</v>
      </c>
      <c r="N14" s="8">
        <v>0</v>
      </c>
    </row>
    <row r="15" spans="2:14">
      <c r="B15" s="6" t="s">
        <v>851</v>
      </c>
      <c r="C15" s="17">
        <v>1146356</v>
      </c>
      <c r="D15" s="18" t="s">
        <v>122</v>
      </c>
      <c r="E15" s="18">
        <v>510938608</v>
      </c>
      <c r="F15" s="6" t="s">
        <v>850</v>
      </c>
      <c r="G15" s="6" t="s">
        <v>93</v>
      </c>
      <c r="H15" s="7">
        <v>15770</v>
      </c>
      <c r="I15" s="7">
        <v>12280</v>
      </c>
      <c r="J15" s="7">
        <v>0</v>
      </c>
      <c r="K15" s="7">
        <v>1936.56</v>
      </c>
      <c r="L15" s="8">
        <v>2.0000000000000001E-4</v>
      </c>
      <c r="M15" s="8">
        <v>8.3000000000000001E-3</v>
      </c>
      <c r="N15" s="8">
        <v>1.1999999999999999E-3</v>
      </c>
    </row>
    <row r="16" spans="2:14">
      <c r="B16" s="6" t="s">
        <v>852</v>
      </c>
      <c r="C16" s="17">
        <v>1145044</v>
      </c>
      <c r="D16" s="18" t="s">
        <v>122</v>
      </c>
      <c r="E16" s="18">
        <v>513534974</v>
      </c>
      <c r="F16" s="6" t="s">
        <v>850</v>
      </c>
      <c r="G16" s="6" t="s">
        <v>93</v>
      </c>
      <c r="H16" s="7">
        <v>0.45</v>
      </c>
      <c r="I16" s="7">
        <v>409.6</v>
      </c>
      <c r="J16" s="7">
        <v>0</v>
      </c>
      <c r="K16" s="7">
        <v>0</v>
      </c>
      <c r="L16" s="8">
        <v>0</v>
      </c>
      <c r="M16" s="8">
        <v>0</v>
      </c>
      <c r="N16" s="8">
        <v>0</v>
      </c>
    </row>
    <row r="17" spans="2:14">
      <c r="B17" s="6" t="s">
        <v>853</v>
      </c>
      <c r="C17" s="17">
        <v>1143718</v>
      </c>
      <c r="D17" s="18" t="s">
        <v>122</v>
      </c>
      <c r="E17" s="18">
        <v>513534974</v>
      </c>
      <c r="F17" s="6" t="s">
        <v>850</v>
      </c>
      <c r="G17" s="6" t="s">
        <v>93</v>
      </c>
      <c r="H17" s="7">
        <v>64313</v>
      </c>
      <c r="I17" s="7">
        <v>1268</v>
      </c>
      <c r="J17" s="7">
        <v>0</v>
      </c>
      <c r="K17" s="7">
        <v>815.49</v>
      </c>
      <c r="L17" s="8">
        <v>1E-4</v>
      </c>
      <c r="M17" s="8">
        <v>3.5000000000000001E-3</v>
      </c>
      <c r="N17" s="8">
        <v>5.0000000000000001E-4</v>
      </c>
    </row>
    <row r="18" spans="2:14">
      <c r="B18" s="13" t="s">
        <v>854</v>
      </c>
      <c r="C18" s="14"/>
      <c r="D18" s="20"/>
      <c r="E18" s="13"/>
      <c r="F18" s="13"/>
      <c r="G18" s="13"/>
      <c r="H18" s="15">
        <v>800918.53</v>
      </c>
      <c r="K18" s="15">
        <v>36478.51</v>
      </c>
      <c r="M18" s="16">
        <v>0.15640000000000001</v>
      </c>
      <c r="N18" s="16">
        <v>2.35E-2</v>
      </c>
    </row>
    <row r="19" spans="2:14">
      <c r="B19" s="6" t="s">
        <v>855</v>
      </c>
      <c r="C19" s="17">
        <v>1150374</v>
      </c>
      <c r="D19" s="18" t="s">
        <v>122</v>
      </c>
      <c r="E19" s="18">
        <v>511776783</v>
      </c>
      <c r="F19" s="6" t="s">
        <v>850</v>
      </c>
      <c r="G19" s="6" t="s">
        <v>93</v>
      </c>
      <c r="H19" s="7">
        <v>103090</v>
      </c>
      <c r="I19" s="7">
        <v>1387</v>
      </c>
      <c r="J19" s="7">
        <v>0</v>
      </c>
      <c r="K19" s="7">
        <v>1429.86</v>
      </c>
      <c r="L19" s="8">
        <v>3.5999999999999999E-3</v>
      </c>
      <c r="M19" s="8">
        <v>6.1000000000000004E-3</v>
      </c>
      <c r="N19" s="8">
        <v>8.9999999999999998E-4</v>
      </c>
    </row>
    <row r="20" spans="2:14">
      <c r="B20" s="6" t="s">
        <v>856</v>
      </c>
      <c r="C20" s="17">
        <v>1149020</v>
      </c>
      <c r="D20" s="18" t="s">
        <v>122</v>
      </c>
      <c r="E20" s="18">
        <v>511776783</v>
      </c>
      <c r="F20" s="6" t="s">
        <v>850</v>
      </c>
      <c r="G20" s="6" t="s">
        <v>93</v>
      </c>
      <c r="H20" s="7">
        <v>246918</v>
      </c>
      <c r="I20" s="7">
        <v>1029</v>
      </c>
      <c r="J20" s="7">
        <v>0</v>
      </c>
      <c r="K20" s="7">
        <v>2540.79</v>
      </c>
      <c r="L20" s="8">
        <v>6.9999999999999999E-4</v>
      </c>
      <c r="M20" s="8">
        <v>1.09E-2</v>
      </c>
      <c r="N20" s="8">
        <v>1.6000000000000001E-3</v>
      </c>
    </row>
    <row r="21" spans="2:14">
      <c r="B21" s="6" t="s">
        <v>857</v>
      </c>
      <c r="C21" s="17">
        <v>1149871</v>
      </c>
      <c r="D21" s="18" t="s">
        <v>122</v>
      </c>
      <c r="E21" s="18">
        <v>511776783</v>
      </c>
      <c r="F21" s="6" t="s">
        <v>850</v>
      </c>
      <c r="G21" s="6" t="s">
        <v>93</v>
      </c>
      <c r="H21" s="7">
        <v>107163</v>
      </c>
      <c r="I21" s="7">
        <v>1459</v>
      </c>
      <c r="J21" s="7">
        <v>0</v>
      </c>
      <c r="K21" s="7">
        <v>1563.51</v>
      </c>
      <c r="L21" s="8">
        <v>4.0000000000000001E-3</v>
      </c>
      <c r="M21" s="8">
        <v>6.7000000000000002E-3</v>
      </c>
      <c r="N21" s="8">
        <v>1E-3</v>
      </c>
    </row>
    <row r="22" spans="2:14">
      <c r="B22" s="6" t="s">
        <v>858</v>
      </c>
      <c r="C22" s="17">
        <v>1148162</v>
      </c>
      <c r="D22" s="18" t="s">
        <v>122</v>
      </c>
      <c r="E22" s="18">
        <v>513765339</v>
      </c>
      <c r="F22" s="6" t="s">
        <v>850</v>
      </c>
      <c r="G22" s="6" t="s">
        <v>93</v>
      </c>
      <c r="H22" s="7">
        <v>39034.949999999997</v>
      </c>
      <c r="I22" s="7">
        <v>8840</v>
      </c>
      <c r="J22" s="7">
        <v>0</v>
      </c>
      <c r="K22" s="7">
        <v>3450.69</v>
      </c>
      <c r="L22" s="8">
        <v>4.0000000000000002E-4</v>
      </c>
      <c r="M22" s="8">
        <v>1.4800000000000001E-2</v>
      </c>
      <c r="N22" s="8">
        <v>2.2000000000000001E-3</v>
      </c>
    </row>
    <row r="23" spans="2:14">
      <c r="B23" s="6" t="s">
        <v>859</v>
      </c>
      <c r="C23" s="17">
        <v>1147909</v>
      </c>
      <c r="D23" s="18" t="s">
        <v>122</v>
      </c>
      <c r="E23" s="18">
        <v>513765339</v>
      </c>
      <c r="F23" s="6" t="s">
        <v>850</v>
      </c>
      <c r="G23" s="6" t="s">
        <v>93</v>
      </c>
      <c r="H23" s="7">
        <v>22191</v>
      </c>
      <c r="I23" s="7">
        <v>3565</v>
      </c>
      <c r="J23" s="7">
        <v>0</v>
      </c>
      <c r="K23" s="7">
        <v>791.11</v>
      </c>
      <c r="L23" s="8">
        <v>6.9999999999999999E-4</v>
      </c>
      <c r="M23" s="8">
        <v>3.3999999999999998E-3</v>
      </c>
      <c r="N23" s="8">
        <v>5.0000000000000001E-4</v>
      </c>
    </row>
    <row r="24" spans="2:14">
      <c r="B24" s="6" t="s">
        <v>860</v>
      </c>
      <c r="C24" s="17">
        <v>1147545</v>
      </c>
      <c r="D24" s="18" t="s">
        <v>122</v>
      </c>
      <c r="E24" s="18">
        <v>510938608</v>
      </c>
      <c r="F24" s="6" t="s">
        <v>850</v>
      </c>
      <c r="G24" s="6" t="s">
        <v>93</v>
      </c>
      <c r="H24" s="7">
        <v>8426</v>
      </c>
      <c r="I24" s="7">
        <v>6505</v>
      </c>
      <c r="J24" s="7">
        <v>0</v>
      </c>
      <c r="K24" s="7">
        <v>548.11</v>
      </c>
      <c r="L24" s="8">
        <v>1.1000000000000001E-3</v>
      </c>
      <c r="M24" s="8">
        <v>2.3999999999999998E-3</v>
      </c>
      <c r="N24" s="8">
        <v>4.0000000000000002E-4</v>
      </c>
    </row>
    <row r="25" spans="2:14">
      <c r="B25" s="6" t="s">
        <v>861</v>
      </c>
      <c r="C25" s="17">
        <v>1147271</v>
      </c>
      <c r="D25" s="18" t="s">
        <v>122</v>
      </c>
      <c r="E25" s="18">
        <v>510938608</v>
      </c>
      <c r="F25" s="6" t="s">
        <v>850</v>
      </c>
      <c r="G25" s="6" t="s">
        <v>93</v>
      </c>
      <c r="H25" s="7">
        <v>37400</v>
      </c>
      <c r="I25" s="7">
        <v>10880</v>
      </c>
      <c r="J25" s="7">
        <v>0</v>
      </c>
      <c r="K25" s="7">
        <v>4069.12</v>
      </c>
      <c r="L25" s="8">
        <v>6.1999999999999998E-3</v>
      </c>
      <c r="M25" s="8">
        <v>1.7399999999999999E-2</v>
      </c>
      <c r="N25" s="8">
        <v>2.5999999999999999E-3</v>
      </c>
    </row>
    <row r="26" spans="2:14">
      <c r="B26" s="6" t="s">
        <v>862</v>
      </c>
      <c r="C26" s="17">
        <v>1146505</v>
      </c>
      <c r="D26" s="18" t="s">
        <v>122</v>
      </c>
      <c r="E26" s="18">
        <v>510938608</v>
      </c>
      <c r="F26" s="6" t="s">
        <v>850</v>
      </c>
      <c r="G26" s="6" t="s">
        <v>93</v>
      </c>
      <c r="H26" s="7">
        <v>15069</v>
      </c>
      <c r="I26" s="7">
        <v>26410</v>
      </c>
      <c r="J26" s="7">
        <v>0</v>
      </c>
      <c r="K26" s="7">
        <v>3979.72</v>
      </c>
      <c r="L26" s="8">
        <v>1.1000000000000001E-3</v>
      </c>
      <c r="M26" s="8">
        <v>1.7100000000000001E-2</v>
      </c>
      <c r="N26" s="8">
        <v>2.5999999999999999E-3</v>
      </c>
    </row>
    <row r="27" spans="2:14">
      <c r="B27" s="6" t="s">
        <v>863</v>
      </c>
      <c r="C27" s="17">
        <v>1147248</v>
      </c>
      <c r="D27" s="18" t="s">
        <v>122</v>
      </c>
      <c r="E27" s="18">
        <v>510938608</v>
      </c>
      <c r="F27" s="6" t="s">
        <v>850</v>
      </c>
      <c r="G27" s="6" t="s">
        <v>93</v>
      </c>
      <c r="H27" s="7">
        <v>43002</v>
      </c>
      <c r="I27" s="7">
        <v>2139</v>
      </c>
      <c r="J27" s="7">
        <v>0</v>
      </c>
      <c r="K27" s="7">
        <v>919.81</v>
      </c>
      <c r="L27" s="8">
        <v>1.1999999999999999E-3</v>
      </c>
      <c r="M27" s="8">
        <v>3.8999999999999998E-3</v>
      </c>
      <c r="N27" s="8">
        <v>5.9999999999999995E-4</v>
      </c>
    </row>
    <row r="28" spans="2:14">
      <c r="B28" s="6" t="s">
        <v>864</v>
      </c>
      <c r="C28" s="17">
        <v>1146471</v>
      </c>
      <c r="D28" s="18" t="s">
        <v>122</v>
      </c>
      <c r="E28" s="18">
        <v>510938608</v>
      </c>
      <c r="F28" s="6" t="s">
        <v>850</v>
      </c>
      <c r="G28" s="6" t="s">
        <v>93</v>
      </c>
      <c r="H28" s="7">
        <v>46311</v>
      </c>
      <c r="I28" s="7">
        <v>9698</v>
      </c>
      <c r="J28" s="7">
        <v>0</v>
      </c>
      <c r="K28" s="7">
        <v>4491.24</v>
      </c>
      <c r="L28" s="8">
        <v>1E-3</v>
      </c>
      <c r="M28" s="8">
        <v>1.9300000000000001E-2</v>
      </c>
      <c r="N28" s="8">
        <v>2.8999999999999998E-3</v>
      </c>
    </row>
    <row r="29" spans="2:14">
      <c r="B29" s="6" t="s">
        <v>865</v>
      </c>
      <c r="C29" s="17">
        <v>1146091</v>
      </c>
      <c r="D29" s="18" t="s">
        <v>122</v>
      </c>
      <c r="E29" s="18">
        <v>510938608</v>
      </c>
      <c r="F29" s="6" t="s">
        <v>850</v>
      </c>
      <c r="G29" s="6" t="s">
        <v>93</v>
      </c>
      <c r="H29" s="7">
        <v>10469</v>
      </c>
      <c r="I29" s="7">
        <v>4444</v>
      </c>
      <c r="J29" s="7">
        <v>0</v>
      </c>
      <c r="K29" s="7">
        <v>465.24</v>
      </c>
      <c r="L29" s="8">
        <v>1.4E-3</v>
      </c>
      <c r="M29" s="8">
        <v>2E-3</v>
      </c>
      <c r="N29" s="8">
        <v>2.9999999999999997E-4</v>
      </c>
    </row>
    <row r="30" spans="2:14">
      <c r="B30" s="6" t="s">
        <v>866</v>
      </c>
      <c r="C30" s="17">
        <v>1143734</v>
      </c>
      <c r="D30" s="18" t="s">
        <v>122</v>
      </c>
      <c r="E30" s="18">
        <v>513534974</v>
      </c>
      <c r="F30" s="6" t="s">
        <v>850</v>
      </c>
      <c r="G30" s="6" t="s">
        <v>93</v>
      </c>
      <c r="H30" s="7">
        <v>25837.58</v>
      </c>
      <c r="I30" s="7">
        <v>7205</v>
      </c>
      <c r="J30" s="7">
        <v>0</v>
      </c>
      <c r="K30" s="7">
        <v>1861.6</v>
      </c>
      <c r="L30" s="8">
        <v>5.0000000000000001E-4</v>
      </c>
      <c r="M30" s="8">
        <v>8.0000000000000002E-3</v>
      </c>
      <c r="N30" s="8">
        <v>1.1999999999999999E-3</v>
      </c>
    </row>
    <row r="31" spans="2:14">
      <c r="B31" s="6" t="s">
        <v>867</v>
      </c>
      <c r="C31" s="17">
        <v>1160159</v>
      </c>
      <c r="D31" s="18" t="s">
        <v>122</v>
      </c>
      <c r="E31" s="18">
        <v>513534974</v>
      </c>
      <c r="F31" s="6" t="s">
        <v>850</v>
      </c>
      <c r="G31" s="6" t="s">
        <v>93</v>
      </c>
      <c r="H31" s="7">
        <v>8344</v>
      </c>
      <c r="I31" s="7">
        <v>2835</v>
      </c>
      <c r="J31" s="7">
        <v>0</v>
      </c>
      <c r="K31" s="7">
        <v>236.55</v>
      </c>
      <c r="L31" s="8">
        <v>1E-3</v>
      </c>
      <c r="M31" s="8">
        <v>1E-3</v>
      </c>
      <c r="N31" s="8">
        <v>2.0000000000000001E-4</v>
      </c>
    </row>
    <row r="32" spans="2:14">
      <c r="B32" s="6" t="s">
        <v>868</v>
      </c>
      <c r="C32" s="17">
        <v>1144385</v>
      </c>
      <c r="D32" s="18" t="s">
        <v>122</v>
      </c>
      <c r="E32" s="18">
        <v>513534974</v>
      </c>
      <c r="F32" s="6" t="s">
        <v>850</v>
      </c>
      <c r="G32" s="6" t="s">
        <v>93</v>
      </c>
      <c r="H32" s="7">
        <v>57362</v>
      </c>
      <c r="I32" s="7">
        <v>10340</v>
      </c>
      <c r="J32" s="7">
        <v>0</v>
      </c>
      <c r="K32" s="7">
        <v>5931.23</v>
      </c>
      <c r="L32" s="8">
        <v>2.2000000000000001E-3</v>
      </c>
      <c r="M32" s="8">
        <v>2.5399999999999999E-2</v>
      </c>
      <c r="N32" s="8">
        <v>3.8E-3</v>
      </c>
    </row>
    <row r="33" spans="2:14">
      <c r="B33" s="6" t="s">
        <v>869</v>
      </c>
      <c r="C33" s="17">
        <v>1144401</v>
      </c>
      <c r="D33" s="18" t="s">
        <v>122</v>
      </c>
      <c r="E33" s="18">
        <v>513534974</v>
      </c>
      <c r="F33" s="6" t="s">
        <v>850</v>
      </c>
      <c r="G33" s="6" t="s">
        <v>93</v>
      </c>
      <c r="H33" s="7">
        <v>25591</v>
      </c>
      <c r="I33" s="7">
        <v>14470</v>
      </c>
      <c r="J33" s="7">
        <v>0</v>
      </c>
      <c r="K33" s="7">
        <v>3703.02</v>
      </c>
      <c r="L33" s="8">
        <v>1.5E-3</v>
      </c>
      <c r="M33" s="8">
        <v>1.5900000000000001E-2</v>
      </c>
      <c r="N33" s="8">
        <v>2.3999999999999998E-3</v>
      </c>
    </row>
    <row r="34" spans="2:14">
      <c r="B34" s="6" t="s">
        <v>870</v>
      </c>
      <c r="C34" s="17">
        <v>1144526</v>
      </c>
      <c r="D34" s="18" t="s">
        <v>122</v>
      </c>
      <c r="E34" s="18">
        <v>513534974</v>
      </c>
      <c r="F34" s="6" t="s">
        <v>850</v>
      </c>
      <c r="G34" s="6" t="s">
        <v>93</v>
      </c>
      <c r="H34" s="7">
        <v>4710</v>
      </c>
      <c r="I34" s="7">
        <v>10550</v>
      </c>
      <c r="J34" s="7">
        <v>0</v>
      </c>
      <c r="K34" s="7">
        <v>496.9</v>
      </c>
      <c r="L34" s="8">
        <v>2.9999999999999997E-4</v>
      </c>
      <c r="M34" s="8">
        <v>2.0999999999999999E-3</v>
      </c>
      <c r="N34" s="8">
        <v>2.9999999999999997E-4</v>
      </c>
    </row>
    <row r="35" spans="2:14">
      <c r="B35" s="13" t="s">
        <v>871</v>
      </c>
      <c r="C35" s="14"/>
      <c r="D35" s="20"/>
      <c r="E35" s="13"/>
      <c r="F35" s="13"/>
      <c r="G35" s="13"/>
      <c r="H35" s="15">
        <v>802360.99</v>
      </c>
      <c r="K35" s="15">
        <v>3687.48</v>
      </c>
      <c r="M35" s="16">
        <v>1.5800000000000002E-2</v>
      </c>
      <c r="N35" s="16">
        <v>2.3999999999999998E-3</v>
      </c>
    </row>
    <row r="36" spans="2:14">
      <c r="B36" s="6" t="s">
        <v>872</v>
      </c>
      <c r="C36" s="17">
        <v>1148261</v>
      </c>
      <c r="D36" s="18" t="s">
        <v>122</v>
      </c>
      <c r="E36" s="18">
        <v>513765339</v>
      </c>
      <c r="F36" s="6" t="s">
        <v>873</v>
      </c>
      <c r="G36" s="6" t="s">
        <v>93</v>
      </c>
      <c r="H36" s="7">
        <v>775337.99</v>
      </c>
      <c r="I36" s="7">
        <v>347.66</v>
      </c>
      <c r="J36" s="7">
        <v>0</v>
      </c>
      <c r="K36" s="7">
        <v>2695.54</v>
      </c>
      <c r="L36" s="8">
        <v>8.0000000000000004E-4</v>
      </c>
      <c r="M36" s="8">
        <v>1.1599999999999999E-2</v>
      </c>
      <c r="N36" s="8">
        <v>1.6999999999999999E-3</v>
      </c>
    </row>
    <row r="37" spans="2:14">
      <c r="B37" s="6" t="s">
        <v>874</v>
      </c>
      <c r="C37" s="17">
        <v>1150762</v>
      </c>
      <c r="D37" s="18" t="s">
        <v>122</v>
      </c>
      <c r="E37" s="18">
        <v>510938608</v>
      </c>
      <c r="F37" s="6" t="s">
        <v>873</v>
      </c>
      <c r="G37" s="6" t="s">
        <v>93</v>
      </c>
      <c r="H37" s="7">
        <v>27023</v>
      </c>
      <c r="I37" s="7">
        <v>3670.74</v>
      </c>
      <c r="J37" s="7">
        <v>0</v>
      </c>
      <c r="K37" s="7">
        <v>991.94</v>
      </c>
      <c r="L37" s="8">
        <v>1.1999999999999999E-3</v>
      </c>
      <c r="M37" s="8">
        <v>4.3E-3</v>
      </c>
      <c r="N37" s="8">
        <v>5.9999999999999995E-4</v>
      </c>
    </row>
    <row r="38" spans="2:14">
      <c r="B38" s="13" t="s">
        <v>875</v>
      </c>
      <c r="C38" s="14"/>
      <c r="D38" s="20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13" t="s">
        <v>876</v>
      </c>
      <c r="C39" s="14"/>
      <c r="D39" s="20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13" t="s">
        <v>877</v>
      </c>
      <c r="C40" s="14"/>
      <c r="D40" s="20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1" spans="2:14">
      <c r="B41" s="3" t="s">
        <v>102</v>
      </c>
      <c r="C41" s="12"/>
      <c r="D41" s="19"/>
      <c r="E41" s="3"/>
      <c r="F41" s="3"/>
      <c r="G41" s="3"/>
      <c r="H41" s="9">
        <v>1193275.51</v>
      </c>
      <c r="K41" s="9">
        <v>190293.33</v>
      </c>
      <c r="M41" s="10">
        <v>0.81589999999999996</v>
      </c>
      <c r="N41" s="10">
        <v>0.1225</v>
      </c>
    </row>
    <row r="42" spans="2:14">
      <c r="B42" s="13" t="s">
        <v>878</v>
      </c>
      <c r="C42" s="14"/>
      <c r="D42" s="20"/>
      <c r="E42" s="13"/>
      <c r="F42" s="13"/>
      <c r="G42" s="13"/>
      <c r="H42" s="15">
        <v>1188539.51</v>
      </c>
      <c r="K42" s="15">
        <v>188706.56</v>
      </c>
      <c r="M42" s="16">
        <v>0.80910000000000004</v>
      </c>
      <c r="N42" s="16">
        <v>0.1215</v>
      </c>
    </row>
    <row r="43" spans="2:14">
      <c r="B43" s="6" t="s">
        <v>879</v>
      </c>
      <c r="C43" s="17" t="s">
        <v>880</v>
      </c>
      <c r="D43" s="18" t="s">
        <v>434</v>
      </c>
      <c r="E43" s="6"/>
      <c r="F43" s="6" t="s">
        <v>850</v>
      </c>
      <c r="G43" s="6" t="s">
        <v>44</v>
      </c>
      <c r="H43" s="7">
        <v>246</v>
      </c>
      <c r="I43" s="7">
        <v>15944</v>
      </c>
      <c r="J43" s="7">
        <v>0</v>
      </c>
      <c r="K43" s="7">
        <v>139.83000000000001</v>
      </c>
      <c r="L43" s="8">
        <v>0</v>
      </c>
      <c r="M43" s="8">
        <v>5.9999999999999995E-4</v>
      </c>
      <c r="N43" s="8">
        <v>1E-4</v>
      </c>
    </row>
    <row r="44" spans="2:14">
      <c r="B44" s="6" t="s">
        <v>881</v>
      </c>
      <c r="C44" s="17" t="s">
        <v>882</v>
      </c>
      <c r="D44" s="18" t="s">
        <v>614</v>
      </c>
      <c r="E44" s="6"/>
      <c r="F44" s="6" t="s">
        <v>850</v>
      </c>
      <c r="G44" s="6" t="s">
        <v>44</v>
      </c>
      <c r="H44" s="7">
        <v>498</v>
      </c>
      <c r="I44" s="7">
        <v>10774</v>
      </c>
      <c r="J44" s="7">
        <v>0</v>
      </c>
      <c r="K44" s="7">
        <v>191.28</v>
      </c>
      <c r="L44" s="8">
        <v>0</v>
      </c>
      <c r="M44" s="8">
        <v>8.0000000000000004E-4</v>
      </c>
      <c r="N44" s="8">
        <v>1E-4</v>
      </c>
    </row>
    <row r="45" spans="2:14">
      <c r="B45" s="6" t="s">
        <v>883</v>
      </c>
      <c r="C45" s="17" t="s">
        <v>884</v>
      </c>
      <c r="D45" s="18" t="s">
        <v>434</v>
      </c>
      <c r="E45" s="6"/>
      <c r="F45" s="6" t="s">
        <v>850</v>
      </c>
      <c r="G45" s="6" t="s">
        <v>44</v>
      </c>
      <c r="H45" s="7">
        <v>24418</v>
      </c>
      <c r="I45" s="7">
        <v>3754</v>
      </c>
      <c r="J45" s="7">
        <v>0</v>
      </c>
      <c r="K45" s="7">
        <v>3267.86</v>
      </c>
      <c r="L45" s="8">
        <v>2.0000000000000001E-4</v>
      </c>
      <c r="M45" s="8">
        <v>1.4E-2</v>
      </c>
      <c r="N45" s="8">
        <v>2.0999999999999999E-3</v>
      </c>
    </row>
    <row r="46" spans="2:14">
      <c r="B46" s="6" t="s">
        <v>885</v>
      </c>
      <c r="C46" s="17" t="s">
        <v>886</v>
      </c>
      <c r="D46" s="18" t="s">
        <v>434</v>
      </c>
      <c r="E46" s="6"/>
      <c r="F46" s="6" t="s">
        <v>850</v>
      </c>
      <c r="G46" s="6" t="s">
        <v>44</v>
      </c>
      <c r="H46" s="7">
        <v>19690</v>
      </c>
      <c r="I46" s="7">
        <v>5401</v>
      </c>
      <c r="J46" s="7">
        <v>0</v>
      </c>
      <c r="K46" s="7">
        <v>3791.22</v>
      </c>
      <c r="L46" s="8">
        <v>1E-4</v>
      </c>
      <c r="M46" s="8">
        <v>1.6299999999999999E-2</v>
      </c>
      <c r="N46" s="8">
        <v>2.3999999999999998E-3</v>
      </c>
    </row>
    <row r="47" spans="2:14">
      <c r="B47" s="6" t="s">
        <v>887</v>
      </c>
      <c r="C47" s="17" t="s">
        <v>888</v>
      </c>
      <c r="D47" s="18" t="s">
        <v>614</v>
      </c>
      <c r="E47" s="6"/>
      <c r="F47" s="6" t="s">
        <v>850</v>
      </c>
      <c r="G47" s="6" t="s">
        <v>44</v>
      </c>
      <c r="H47" s="7">
        <v>5343</v>
      </c>
      <c r="I47" s="7">
        <v>5972</v>
      </c>
      <c r="J47" s="7">
        <v>0</v>
      </c>
      <c r="K47" s="7">
        <v>1137.53</v>
      </c>
      <c r="L47" s="8">
        <v>1E-4</v>
      </c>
      <c r="M47" s="8">
        <v>4.8999999999999998E-3</v>
      </c>
      <c r="N47" s="8">
        <v>6.9999999999999999E-4</v>
      </c>
    </row>
    <row r="48" spans="2:14">
      <c r="B48" s="6" t="s">
        <v>889</v>
      </c>
      <c r="C48" s="17" t="s">
        <v>890</v>
      </c>
      <c r="D48" s="18" t="s">
        <v>434</v>
      </c>
      <c r="E48" s="6"/>
      <c r="F48" s="6" t="s">
        <v>850</v>
      </c>
      <c r="G48" s="6" t="s">
        <v>44</v>
      </c>
      <c r="H48" s="7">
        <v>6666</v>
      </c>
      <c r="I48" s="7">
        <v>3391</v>
      </c>
      <c r="J48" s="7">
        <v>0</v>
      </c>
      <c r="K48" s="7">
        <v>805.85</v>
      </c>
      <c r="L48" s="8">
        <v>1E-4</v>
      </c>
      <c r="M48" s="8">
        <v>3.5000000000000001E-3</v>
      </c>
      <c r="N48" s="8">
        <v>5.0000000000000001E-4</v>
      </c>
    </row>
    <row r="49" spans="2:14">
      <c r="B49" s="6" t="s">
        <v>891</v>
      </c>
      <c r="C49" s="17" t="s">
        <v>892</v>
      </c>
      <c r="D49" s="18" t="s">
        <v>434</v>
      </c>
      <c r="E49" s="6"/>
      <c r="F49" s="6" t="s">
        <v>850</v>
      </c>
      <c r="G49" s="6" t="s">
        <v>44</v>
      </c>
      <c r="H49" s="7">
        <v>2539</v>
      </c>
      <c r="I49" s="7">
        <v>11446</v>
      </c>
      <c r="J49" s="7">
        <v>0</v>
      </c>
      <c r="K49" s="7">
        <v>1036.04</v>
      </c>
      <c r="L49" s="8">
        <v>0</v>
      </c>
      <c r="M49" s="8">
        <v>4.4000000000000003E-3</v>
      </c>
      <c r="N49" s="8">
        <v>6.9999999999999999E-4</v>
      </c>
    </row>
    <row r="50" spans="2:14">
      <c r="B50" s="6" t="s">
        <v>893</v>
      </c>
      <c r="C50" s="17" t="s">
        <v>894</v>
      </c>
      <c r="D50" s="18" t="s">
        <v>434</v>
      </c>
      <c r="E50" s="6"/>
      <c r="F50" s="6" t="s">
        <v>850</v>
      </c>
      <c r="G50" s="6" t="s">
        <v>44</v>
      </c>
      <c r="H50" s="7">
        <v>1585</v>
      </c>
      <c r="I50" s="7">
        <v>18236</v>
      </c>
      <c r="J50" s="7">
        <v>0</v>
      </c>
      <c r="K50" s="7">
        <v>1030.43</v>
      </c>
      <c r="L50" s="8">
        <v>2.0000000000000001E-4</v>
      </c>
      <c r="M50" s="8">
        <v>4.4000000000000003E-3</v>
      </c>
      <c r="N50" s="8">
        <v>6.9999999999999999E-4</v>
      </c>
    </row>
    <row r="51" spans="2:14">
      <c r="B51" s="6" t="s">
        <v>895</v>
      </c>
      <c r="C51" s="17" t="s">
        <v>896</v>
      </c>
      <c r="D51" s="18" t="s">
        <v>614</v>
      </c>
      <c r="E51" s="6"/>
      <c r="F51" s="6" t="s">
        <v>850</v>
      </c>
      <c r="G51" s="6" t="s">
        <v>44</v>
      </c>
      <c r="H51" s="7">
        <v>4393</v>
      </c>
      <c r="I51" s="7">
        <v>5725</v>
      </c>
      <c r="J51" s="7">
        <v>0</v>
      </c>
      <c r="K51" s="7">
        <v>896.59</v>
      </c>
      <c r="L51" s="8">
        <v>1E-4</v>
      </c>
      <c r="M51" s="8">
        <v>3.8E-3</v>
      </c>
      <c r="N51" s="8">
        <v>5.9999999999999995E-4</v>
      </c>
    </row>
    <row r="52" spans="2:14">
      <c r="B52" s="6" t="s">
        <v>897</v>
      </c>
      <c r="C52" s="17" t="s">
        <v>898</v>
      </c>
      <c r="D52" s="18" t="s">
        <v>434</v>
      </c>
      <c r="E52" s="6"/>
      <c r="F52" s="6" t="s">
        <v>850</v>
      </c>
      <c r="G52" s="6" t="s">
        <v>44</v>
      </c>
      <c r="H52" s="7">
        <v>3115</v>
      </c>
      <c r="I52" s="7">
        <v>7111</v>
      </c>
      <c r="J52" s="7">
        <v>0</v>
      </c>
      <c r="K52" s="7">
        <v>789.67</v>
      </c>
      <c r="L52" s="8">
        <v>1E-4</v>
      </c>
      <c r="M52" s="8">
        <v>3.3999999999999998E-3</v>
      </c>
      <c r="N52" s="8">
        <v>5.0000000000000001E-4</v>
      </c>
    </row>
    <row r="53" spans="2:14">
      <c r="B53" s="6" t="s">
        <v>899</v>
      </c>
      <c r="C53" s="17" t="s">
        <v>900</v>
      </c>
      <c r="D53" s="18" t="s">
        <v>155</v>
      </c>
      <c r="E53" s="6"/>
      <c r="F53" s="6" t="s">
        <v>850</v>
      </c>
      <c r="G53" s="6" t="s">
        <v>44</v>
      </c>
      <c r="H53" s="7">
        <v>13903</v>
      </c>
      <c r="I53" s="7">
        <v>2411</v>
      </c>
      <c r="J53" s="7">
        <v>0</v>
      </c>
      <c r="K53" s="7">
        <v>1194.99</v>
      </c>
      <c r="L53" s="8">
        <v>1E-4</v>
      </c>
      <c r="M53" s="8">
        <v>5.1000000000000004E-3</v>
      </c>
      <c r="N53" s="8">
        <v>8.0000000000000004E-4</v>
      </c>
    </row>
    <row r="54" spans="2:14">
      <c r="B54" s="6" t="s">
        <v>901</v>
      </c>
      <c r="C54" s="17" t="s">
        <v>902</v>
      </c>
      <c r="D54" s="18" t="s">
        <v>614</v>
      </c>
      <c r="E54" s="6"/>
      <c r="F54" s="6" t="s">
        <v>850</v>
      </c>
      <c r="G54" s="6" t="s">
        <v>44</v>
      </c>
      <c r="H54" s="7">
        <v>737</v>
      </c>
      <c r="I54" s="7">
        <v>20521</v>
      </c>
      <c r="J54" s="7">
        <v>0</v>
      </c>
      <c r="K54" s="7">
        <v>539.16999999999996</v>
      </c>
      <c r="L54" s="8">
        <v>1E-4</v>
      </c>
      <c r="M54" s="8">
        <v>2.3E-3</v>
      </c>
      <c r="N54" s="8">
        <v>2.9999999999999997E-4</v>
      </c>
    </row>
    <row r="55" spans="2:14">
      <c r="B55" s="6" t="s">
        <v>903</v>
      </c>
      <c r="C55" s="17" t="s">
        <v>904</v>
      </c>
      <c r="D55" s="18" t="s">
        <v>434</v>
      </c>
      <c r="E55" s="6"/>
      <c r="F55" s="6" t="s">
        <v>850</v>
      </c>
      <c r="G55" s="6" t="s">
        <v>44</v>
      </c>
      <c r="H55" s="7">
        <v>7397</v>
      </c>
      <c r="I55" s="7">
        <v>5119</v>
      </c>
      <c r="J55" s="7">
        <v>0</v>
      </c>
      <c r="K55" s="7">
        <v>1349.9</v>
      </c>
      <c r="L55" s="8">
        <v>2E-3</v>
      </c>
      <c r="M55" s="8">
        <v>5.7999999999999996E-3</v>
      </c>
      <c r="N55" s="8">
        <v>8.9999999999999998E-4</v>
      </c>
    </row>
    <row r="56" spans="2:14">
      <c r="B56" s="6" t="s">
        <v>905</v>
      </c>
      <c r="C56" s="17" t="s">
        <v>906</v>
      </c>
      <c r="D56" s="18" t="s">
        <v>614</v>
      </c>
      <c r="E56" s="6"/>
      <c r="F56" s="6" t="s">
        <v>850</v>
      </c>
      <c r="G56" s="6" t="s">
        <v>44</v>
      </c>
      <c r="H56" s="7">
        <v>5900</v>
      </c>
      <c r="I56" s="7">
        <v>3359</v>
      </c>
      <c r="J56" s="7">
        <v>0</v>
      </c>
      <c r="K56" s="7">
        <v>706.52</v>
      </c>
      <c r="L56" s="8">
        <v>1E-4</v>
      </c>
      <c r="M56" s="8">
        <v>3.0000000000000001E-3</v>
      </c>
      <c r="N56" s="8">
        <v>5.0000000000000001E-4</v>
      </c>
    </row>
    <row r="57" spans="2:14">
      <c r="B57" s="6" t="s">
        <v>907</v>
      </c>
      <c r="C57" s="17" t="s">
        <v>908</v>
      </c>
      <c r="D57" s="18" t="s">
        <v>434</v>
      </c>
      <c r="E57" s="6"/>
      <c r="F57" s="6" t="s">
        <v>850</v>
      </c>
      <c r="G57" s="6" t="s">
        <v>44</v>
      </c>
      <c r="H57" s="7">
        <v>8650</v>
      </c>
      <c r="I57" s="7">
        <v>3355</v>
      </c>
      <c r="J57" s="7">
        <v>0</v>
      </c>
      <c r="K57" s="7">
        <v>1034.5899999999999</v>
      </c>
      <c r="L57" s="8">
        <v>0</v>
      </c>
      <c r="M57" s="8">
        <v>4.4000000000000003E-3</v>
      </c>
      <c r="N57" s="8">
        <v>6.9999999999999999E-4</v>
      </c>
    </row>
    <row r="58" spans="2:14">
      <c r="B58" s="6" t="s">
        <v>909</v>
      </c>
      <c r="C58" s="17" t="s">
        <v>910</v>
      </c>
      <c r="D58" s="18" t="s">
        <v>434</v>
      </c>
      <c r="E58" s="6"/>
      <c r="F58" s="6" t="s">
        <v>850</v>
      </c>
      <c r="G58" s="6" t="s">
        <v>44</v>
      </c>
      <c r="H58" s="7">
        <v>3567</v>
      </c>
      <c r="I58" s="7">
        <v>16609</v>
      </c>
      <c r="J58" s="7">
        <v>0</v>
      </c>
      <c r="K58" s="7">
        <v>2112.06</v>
      </c>
      <c r="L58" s="8">
        <v>1E-4</v>
      </c>
      <c r="M58" s="8">
        <v>9.1000000000000004E-3</v>
      </c>
      <c r="N58" s="8">
        <v>1.4E-3</v>
      </c>
    </row>
    <row r="59" spans="2:14">
      <c r="B59" s="6" t="s">
        <v>911</v>
      </c>
      <c r="C59" s="17" t="s">
        <v>912</v>
      </c>
      <c r="D59" s="18" t="s">
        <v>434</v>
      </c>
      <c r="E59" s="6"/>
      <c r="F59" s="6" t="s">
        <v>850</v>
      </c>
      <c r="G59" s="6" t="s">
        <v>44</v>
      </c>
      <c r="H59" s="7">
        <v>7604</v>
      </c>
      <c r="I59" s="7">
        <v>21190</v>
      </c>
      <c r="J59" s="7">
        <v>0</v>
      </c>
      <c r="K59" s="7">
        <v>5744.24</v>
      </c>
      <c r="L59" s="8">
        <v>1E-4</v>
      </c>
      <c r="M59" s="8">
        <v>2.46E-2</v>
      </c>
      <c r="N59" s="8">
        <v>3.7000000000000002E-3</v>
      </c>
    </row>
    <row r="60" spans="2:14">
      <c r="B60" s="6" t="s">
        <v>913</v>
      </c>
      <c r="C60" s="17" t="s">
        <v>914</v>
      </c>
      <c r="D60" s="18" t="s">
        <v>434</v>
      </c>
      <c r="E60" s="6"/>
      <c r="F60" s="6" t="s">
        <v>850</v>
      </c>
      <c r="G60" s="6" t="s">
        <v>44</v>
      </c>
      <c r="H60" s="7">
        <v>9019</v>
      </c>
      <c r="I60" s="7">
        <v>23682</v>
      </c>
      <c r="J60" s="7">
        <v>0</v>
      </c>
      <c r="K60" s="7">
        <v>7614.41</v>
      </c>
      <c r="L60" s="8">
        <v>0</v>
      </c>
      <c r="M60" s="8">
        <v>3.2599999999999997E-2</v>
      </c>
      <c r="N60" s="8">
        <v>4.8999999999999998E-3</v>
      </c>
    </row>
    <row r="61" spans="2:14">
      <c r="B61" s="6" t="s">
        <v>915</v>
      </c>
      <c r="C61" s="17" t="s">
        <v>916</v>
      </c>
      <c r="D61" s="18" t="s">
        <v>434</v>
      </c>
      <c r="E61" s="6"/>
      <c r="F61" s="6" t="s">
        <v>850</v>
      </c>
      <c r="G61" s="6" t="s">
        <v>44</v>
      </c>
      <c r="H61" s="7">
        <v>2864</v>
      </c>
      <c r="I61" s="7">
        <v>4939</v>
      </c>
      <c r="J61" s="7">
        <v>0</v>
      </c>
      <c r="K61" s="7">
        <v>504.28</v>
      </c>
      <c r="L61" s="8">
        <v>0</v>
      </c>
      <c r="M61" s="8">
        <v>2.2000000000000001E-3</v>
      </c>
      <c r="N61" s="8">
        <v>2.9999999999999997E-4</v>
      </c>
    </row>
    <row r="62" spans="2:14">
      <c r="B62" s="6" t="s">
        <v>917</v>
      </c>
      <c r="C62" s="17" t="s">
        <v>918</v>
      </c>
      <c r="D62" s="18" t="s">
        <v>434</v>
      </c>
      <c r="E62" s="6"/>
      <c r="F62" s="6" t="s">
        <v>850</v>
      </c>
      <c r="G62" s="6" t="s">
        <v>44</v>
      </c>
      <c r="H62" s="7">
        <v>16285</v>
      </c>
      <c r="I62" s="7">
        <v>2906</v>
      </c>
      <c r="J62" s="7">
        <v>0</v>
      </c>
      <c r="K62" s="7">
        <v>1687.11</v>
      </c>
      <c r="L62" s="8">
        <v>1E-4</v>
      </c>
      <c r="M62" s="8">
        <v>7.1999999999999998E-3</v>
      </c>
      <c r="N62" s="8">
        <v>1.1000000000000001E-3</v>
      </c>
    </row>
    <row r="63" spans="2:14">
      <c r="B63" s="6" t="s">
        <v>919</v>
      </c>
      <c r="C63" s="17" t="s">
        <v>920</v>
      </c>
      <c r="D63" s="18" t="s">
        <v>434</v>
      </c>
      <c r="E63" s="6"/>
      <c r="F63" s="6" t="s">
        <v>850</v>
      </c>
      <c r="G63" s="6" t="s">
        <v>44</v>
      </c>
      <c r="H63" s="7">
        <v>1096</v>
      </c>
      <c r="I63" s="7">
        <v>7744</v>
      </c>
      <c r="J63" s="7">
        <v>0</v>
      </c>
      <c r="K63" s="7">
        <v>302.58</v>
      </c>
      <c r="L63" s="8">
        <v>0</v>
      </c>
      <c r="M63" s="8">
        <v>1.2999999999999999E-3</v>
      </c>
      <c r="N63" s="8">
        <v>2.0000000000000001E-4</v>
      </c>
    </row>
    <row r="64" spans="2:14">
      <c r="B64" s="6" t="s">
        <v>921</v>
      </c>
      <c r="C64" s="17" t="s">
        <v>922</v>
      </c>
      <c r="D64" s="18" t="s">
        <v>434</v>
      </c>
      <c r="E64" s="6"/>
      <c r="F64" s="6" t="s">
        <v>850</v>
      </c>
      <c r="G64" s="6" t="s">
        <v>44</v>
      </c>
      <c r="H64" s="7">
        <v>11176</v>
      </c>
      <c r="I64" s="7">
        <v>9125</v>
      </c>
      <c r="J64" s="7">
        <v>0</v>
      </c>
      <c r="K64" s="7">
        <v>3635.62</v>
      </c>
      <c r="L64" s="8">
        <v>8.9999999999999998E-4</v>
      </c>
      <c r="M64" s="8">
        <v>1.5599999999999999E-2</v>
      </c>
      <c r="N64" s="8">
        <v>2.3E-3</v>
      </c>
    </row>
    <row r="65" spans="2:14">
      <c r="B65" s="6" t="s">
        <v>923</v>
      </c>
      <c r="C65" s="17" t="s">
        <v>924</v>
      </c>
      <c r="D65" s="18" t="s">
        <v>434</v>
      </c>
      <c r="E65" s="6"/>
      <c r="F65" s="6" t="s">
        <v>850</v>
      </c>
      <c r="G65" s="6" t="s">
        <v>44</v>
      </c>
      <c r="H65" s="7">
        <v>10157</v>
      </c>
      <c r="I65" s="7">
        <v>2979</v>
      </c>
      <c r="J65" s="7">
        <v>0</v>
      </c>
      <c r="K65" s="7">
        <v>1078.69</v>
      </c>
      <c r="L65" s="8">
        <v>2.0000000000000001E-4</v>
      </c>
      <c r="M65" s="8">
        <v>4.5999999999999999E-3</v>
      </c>
      <c r="N65" s="8">
        <v>6.9999999999999999E-4</v>
      </c>
    </row>
    <row r="66" spans="2:14">
      <c r="B66" s="6" t="s">
        <v>925</v>
      </c>
      <c r="C66" s="17" t="s">
        <v>926</v>
      </c>
      <c r="D66" s="18" t="s">
        <v>434</v>
      </c>
      <c r="E66" s="6"/>
      <c r="F66" s="6" t="s">
        <v>850</v>
      </c>
      <c r="G66" s="6" t="s">
        <v>44</v>
      </c>
      <c r="H66" s="7">
        <v>2279</v>
      </c>
      <c r="I66" s="7">
        <v>3290</v>
      </c>
      <c r="J66" s="7">
        <v>0</v>
      </c>
      <c r="K66" s="7">
        <v>267.3</v>
      </c>
      <c r="L66" s="8">
        <v>0</v>
      </c>
      <c r="M66" s="8">
        <v>1.1000000000000001E-3</v>
      </c>
      <c r="N66" s="8">
        <v>2.0000000000000001E-4</v>
      </c>
    </row>
    <row r="67" spans="2:14">
      <c r="B67" s="6" t="s">
        <v>927</v>
      </c>
      <c r="C67" s="17" t="s">
        <v>928</v>
      </c>
      <c r="D67" s="18" t="s">
        <v>434</v>
      </c>
      <c r="E67" s="6"/>
      <c r="F67" s="6" t="s">
        <v>850</v>
      </c>
      <c r="G67" s="6" t="s">
        <v>44</v>
      </c>
      <c r="H67" s="7">
        <v>104864</v>
      </c>
      <c r="I67" s="7">
        <v>2082</v>
      </c>
      <c r="J67" s="7">
        <v>0</v>
      </c>
      <c r="K67" s="7">
        <v>7783.35</v>
      </c>
      <c r="L67" s="8">
        <v>1E-4</v>
      </c>
      <c r="M67" s="8">
        <v>3.3399999999999999E-2</v>
      </c>
      <c r="N67" s="8">
        <v>5.0000000000000001E-3</v>
      </c>
    </row>
    <row r="68" spans="2:14">
      <c r="B68" s="6" t="s">
        <v>929</v>
      </c>
      <c r="C68" s="17" t="s">
        <v>930</v>
      </c>
      <c r="D68" s="18" t="s">
        <v>434</v>
      </c>
      <c r="E68" s="6"/>
      <c r="F68" s="6" t="s">
        <v>850</v>
      </c>
      <c r="G68" s="6" t="s">
        <v>44</v>
      </c>
      <c r="H68" s="7">
        <v>6211</v>
      </c>
      <c r="I68" s="7">
        <v>5901</v>
      </c>
      <c r="J68" s="7">
        <v>0</v>
      </c>
      <c r="K68" s="7">
        <v>1306.6099999999999</v>
      </c>
      <c r="L68" s="8">
        <v>0</v>
      </c>
      <c r="M68" s="8">
        <v>5.5999999999999999E-3</v>
      </c>
      <c r="N68" s="8">
        <v>8.0000000000000004E-4</v>
      </c>
    </row>
    <row r="69" spans="2:14">
      <c r="B69" s="6" t="s">
        <v>931</v>
      </c>
      <c r="C69" s="17" t="s">
        <v>932</v>
      </c>
      <c r="D69" s="18" t="s">
        <v>434</v>
      </c>
      <c r="E69" s="6"/>
      <c r="F69" s="6" t="s">
        <v>850</v>
      </c>
      <c r="G69" s="6" t="s">
        <v>44</v>
      </c>
      <c r="H69" s="7">
        <v>42870</v>
      </c>
      <c r="I69" s="7">
        <v>8037</v>
      </c>
      <c r="J69" s="7">
        <v>0</v>
      </c>
      <c r="K69" s="7">
        <v>12283.07</v>
      </c>
      <c r="L69" s="8">
        <v>1E-4</v>
      </c>
      <c r="M69" s="8">
        <v>5.2699999999999997E-2</v>
      </c>
      <c r="N69" s="8">
        <v>7.9000000000000008E-3</v>
      </c>
    </row>
    <row r="70" spans="2:14">
      <c r="B70" s="6" t="s">
        <v>933</v>
      </c>
      <c r="C70" s="17" t="s">
        <v>934</v>
      </c>
      <c r="D70" s="18" t="s">
        <v>434</v>
      </c>
      <c r="E70" s="6"/>
      <c r="F70" s="6" t="s">
        <v>850</v>
      </c>
      <c r="G70" s="6" t="s">
        <v>44</v>
      </c>
      <c r="H70" s="7">
        <v>55108</v>
      </c>
      <c r="I70" s="7">
        <v>5447</v>
      </c>
      <c r="J70" s="7">
        <v>0</v>
      </c>
      <c r="K70" s="7">
        <v>10701.18</v>
      </c>
      <c r="L70" s="8">
        <v>2.9999999999999997E-4</v>
      </c>
      <c r="M70" s="8">
        <v>4.5900000000000003E-2</v>
      </c>
      <c r="N70" s="8">
        <v>6.8999999999999999E-3</v>
      </c>
    </row>
    <row r="71" spans="2:14">
      <c r="B71" s="6" t="s">
        <v>935</v>
      </c>
      <c r="C71" s="17" t="s">
        <v>936</v>
      </c>
      <c r="D71" s="18" t="s">
        <v>434</v>
      </c>
      <c r="E71" s="6"/>
      <c r="F71" s="6" t="s">
        <v>850</v>
      </c>
      <c r="G71" s="6" t="s">
        <v>44</v>
      </c>
      <c r="H71" s="7">
        <v>9304</v>
      </c>
      <c r="I71" s="7">
        <v>5541</v>
      </c>
      <c r="J71" s="7">
        <v>0</v>
      </c>
      <c r="K71" s="7">
        <v>1837.88</v>
      </c>
      <c r="L71" s="8">
        <v>1E-4</v>
      </c>
      <c r="M71" s="8">
        <v>7.9000000000000008E-3</v>
      </c>
      <c r="N71" s="8">
        <v>1.1999999999999999E-3</v>
      </c>
    </row>
    <row r="72" spans="2:14">
      <c r="B72" s="6" t="s">
        <v>937</v>
      </c>
      <c r="C72" s="17" t="s">
        <v>938</v>
      </c>
      <c r="D72" s="18" t="s">
        <v>434</v>
      </c>
      <c r="E72" s="6"/>
      <c r="F72" s="6" t="s">
        <v>850</v>
      </c>
      <c r="G72" s="6" t="s">
        <v>44</v>
      </c>
      <c r="H72" s="7">
        <v>17781</v>
      </c>
      <c r="I72" s="7">
        <v>8858</v>
      </c>
      <c r="J72" s="7">
        <v>0</v>
      </c>
      <c r="K72" s="7">
        <v>5615.02</v>
      </c>
      <c r="L72" s="8">
        <v>1E-4</v>
      </c>
      <c r="M72" s="8">
        <v>2.41E-2</v>
      </c>
      <c r="N72" s="8">
        <v>3.5999999999999999E-3</v>
      </c>
    </row>
    <row r="73" spans="2:14">
      <c r="B73" s="6" t="s">
        <v>939</v>
      </c>
      <c r="C73" s="17" t="s">
        <v>940</v>
      </c>
      <c r="D73" s="18" t="s">
        <v>434</v>
      </c>
      <c r="E73" s="6"/>
      <c r="F73" s="6" t="s">
        <v>850</v>
      </c>
      <c r="G73" s="6" t="s">
        <v>44</v>
      </c>
      <c r="H73" s="7">
        <v>9874</v>
      </c>
      <c r="I73" s="7">
        <v>9808</v>
      </c>
      <c r="J73" s="7">
        <v>0</v>
      </c>
      <c r="K73" s="7">
        <v>3452.5</v>
      </c>
      <c r="L73" s="8">
        <v>1E-4</v>
      </c>
      <c r="M73" s="8">
        <v>1.4800000000000001E-2</v>
      </c>
      <c r="N73" s="8">
        <v>2.2000000000000001E-3</v>
      </c>
    </row>
    <row r="74" spans="2:14">
      <c r="B74" s="6" t="s">
        <v>941</v>
      </c>
      <c r="C74" s="17" t="s">
        <v>942</v>
      </c>
      <c r="D74" s="18" t="s">
        <v>628</v>
      </c>
      <c r="E74" s="6"/>
      <c r="F74" s="6" t="s">
        <v>850</v>
      </c>
      <c r="G74" s="6" t="s">
        <v>46</v>
      </c>
      <c r="H74" s="7">
        <v>52491</v>
      </c>
      <c r="I74" s="7">
        <v>558</v>
      </c>
      <c r="J74" s="7">
        <v>0</v>
      </c>
      <c r="K74" s="7">
        <v>1288.3499999999999</v>
      </c>
      <c r="L74" s="8">
        <v>1E-4</v>
      </c>
      <c r="M74" s="8">
        <v>5.4999999999999997E-3</v>
      </c>
      <c r="N74" s="8">
        <v>8.0000000000000004E-4</v>
      </c>
    </row>
    <row r="75" spans="2:14">
      <c r="B75" s="6" t="s">
        <v>943</v>
      </c>
      <c r="C75" s="17" t="s">
        <v>944</v>
      </c>
      <c r="D75" s="18" t="s">
        <v>434</v>
      </c>
      <c r="E75" s="6"/>
      <c r="F75" s="6" t="s">
        <v>850</v>
      </c>
      <c r="G75" s="6" t="s">
        <v>44</v>
      </c>
      <c r="H75" s="7">
        <v>20859</v>
      </c>
      <c r="I75" s="7">
        <v>3413</v>
      </c>
      <c r="J75" s="7">
        <v>0</v>
      </c>
      <c r="K75" s="7">
        <v>2537.9899999999998</v>
      </c>
      <c r="L75" s="8">
        <v>0</v>
      </c>
      <c r="M75" s="8">
        <v>1.09E-2</v>
      </c>
      <c r="N75" s="8">
        <v>1.6000000000000001E-3</v>
      </c>
    </row>
    <row r="76" spans="2:14">
      <c r="B76" s="6" t="s">
        <v>945</v>
      </c>
      <c r="C76" s="17" t="s">
        <v>946</v>
      </c>
      <c r="D76" s="18" t="s">
        <v>155</v>
      </c>
      <c r="E76" s="6"/>
      <c r="F76" s="6" t="s">
        <v>850</v>
      </c>
      <c r="G76" s="6" t="s">
        <v>49</v>
      </c>
      <c r="H76" s="7">
        <v>178972</v>
      </c>
      <c r="I76" s="7">
        <v>349.56</v>
      </c>
      <c r="J76" s="7">
        <v>0</v>
      </c>
      <c r="K76" s="7">
        <v>2440.08</v>
      </c>
      <c r="L76" s="8">
        <v>2.0000000000000001E-4</v>
      </c>
      <c r="M76" s="8">
        <v>1.0500000000000001E-2</v>
      </c>
      <c r="N76" s="8">
        <v>1.6000000000000001E-3</v>
      </c>
    </row>
    <row r="77" spans="2:14">
      <c r="B77" s="6" t="s">
        <v>947</v>
      </c>
      <c r="C77" s="17" t="s">
        <v>948</v>
      </c>
      <c r="D77" s="18" t="s">
        <v>434</v>
      </c>
      <c r="E77" s="6"/>
      <c r="F77" s="6" t="s">
        <v>850</v>
      </c>
      <c r="G77" s="6" t="s">
        <v>44</v>
      </c>
      <c r="H77" s="7">
        <v>11557</v>
      </c>
      <c r="I77" s="7">
        <v>4424</v>
      </c>
      <c r="J77" s="7">
        <v>0</v>
      </c>
      <c r="K77" s="7">
        <v>1822.72</v>
      </c>
      <c r="L77" s="8">
        <v>2.0000000000000001E-4</v>
      </c>
      <c r="M77" s="8">
        <v>7.7999999999999996E-3</v>
      </c>
      <c r="N77" s="8">
        <v>1.1999999999999999E-3</v>
      </c>
    </row>
    <row r="78" spans="2:14">
      <c r="B78" s="6" t="s">
        <v>949</v>
      </c>
      <c r="C78" s="17" t="s">
        <v>950</v>
      </c>
      <c r="D78" s="18" t="s">
        <v>614</v>
      </c>
      <c r="E78" s="6"/>
      <c r="F78" s="6" t="s">
        <v>850</v>
      </c>
      <c r="G78" s="6" t="s">
        <v>44</v>
      </c>
      <c r="H78" s="7">
        <v>8800</v>
      </c>
      <c r="I78" s="7">
        <v>1759</v>
      </c>
      <c r="J78" s="7">
        <v>0</v>
      </c>
      <c r="K78" s="7">
        <v>551.83000000000004</v>
      </c>
      <c r="L78" s="8">
        <v>5.0000000000000001E-4</v>
      </c>
      <c r="M78" s="8">
        <v>2.3999999999999998E-3</v>
      </c>
      <c r="N78" s="8">
        <v>4.0000000000000002E-4</v>
      </c>
    </row>
    <row r="79" spans="2:14">
      <c r="B79" s="6" t="s">
        <v>951</v>
      </c>
      <c r="C79" s="17" t="s">
        <v>952</v>
      </c>
      <c r="D79" s="18" t="s">
        <v>614</v>
      </c>
      <c r="E79" s="6"/>
      <c r="F79" s="6" t="s">
        <v>850</v>
      </c>
      <c r="G79" s="6" t="s">
        <v>44</v>
      </c>
      <c r="H79" s="7">
        <v>5400</v>
      </c>
      <c r="I79" s="7">
        <v>5449</v>
      </c>
      <c r="J79" s="7">
        <v>0</v>
      </c>
      <c r="K79" s="7">
        <v>1048.99</v>
      </c>
      <c r="L79" s="8">
        <v>2.9999999999999997E-4</v>
      </c>
      <c r="M79" s="8">
        <v>4.4999999999999997E-3</v>
      </c>
      <c r="N79" s="8">
        <v>6.9999999999999999E-4</v>
      </c>
    </row>
    <row r="80" spans="2:14">
      <c r="B80" s="6" t="s">
        <v>953</v>
      </c>
      <c r="C80" s="17" t="s">
        <v>954</v>
      </c>
      <c r="D80" s="18" t="s">
        <v>434</v>
      </c>
      <c r="E80" s="6"/>
      <c r="F80" s="6" t="s">
        <v>850</v>
      </c>
      <c r="G80" s="6" t="s">
        <v>44</v>
      </c>
      <c r="H80" s="7">
        <v>12572</v>
      </c>
      <c r="I80" s="7">
        <v>8452</v>
      </c>
      <c r="J80" s="7">
        <v>0</v>
      </c>
      <c r="K80" s="7">
        <v>3788.12</v>
      </c>
      <c r="L80" s="8">
        <v>4.0000000000000002E-4</v>
      </c>
      <c r="M80" s="8">
        <v>1.6199999999999999E-2</v>
      </c>
      <c r="N80" s="8">
        <v>2.3999999999999998E-3</v>
      </c>
    </row>
    <row r="81" spans="2:14">
      <c r="B81" s="6" t="s">
        <v>955</v>
      </c>
      <c r="C81" s="17" t="s">
        <v>956</v>
      </c>
      <c r="D81" s="18" t="s">
        <v>614</v>
      </c>
      <c r="E81" s="6"/>
      <c r="F81" s="6" t="s">
        <v>850</v>
      </c>
      <c r="G81" s="6" t="s">
        <v>44</v>
      </c>
      <c r="H81" s="7">
        <v>15923</v>
      </c>
      <c r="I81" s="7">
        <v>2577</v>
      </c>
      <c r="J81" s="7">
        <v>0</v>
      </c>
      <c r="K81" s="7">
        <v>1462.85</v>
      </c>
      <c r="L81" s="8">
        <v>4.0000000000000002E-4</v>
      </c>
      <c r="M81" s="8">
        <v>6.3E-3</v>
      </c>
      <c r="N81" s="8">
        <v>8.9999999999999998E-4</v>
      </c>
    </row>
    <row r="82" spans="2:14">
      <c r="B82" s="6" t="s">
        <v>957</v>
      </c>
      <c r="C82" s="17" t="s">
        <v>958</v>
      </c>
      <c r="D82" s="18" t="s">
        <v>434</v>
      </c>
      <c r="E82" s="6"/>
      <c r="F82" s="6" t="s">
        <v>850</v>
      </c>
      <c r="G82" s="6" t="s">
        <v>44</v>
      </c>
      <c r="H82" s="7">
        <v>3800</v>
      </c>
      <c r="I82" s="7">
        <v>4774.5</v>
      </c>
      <c r="J82" s="7">
        <v>0</v>
      </c>
      <c r="K82" s="7">
        <v>646.79999999999995</v>
      </c>
      <c r="L82" s="8">
        <v>5.9999999999999995E-4</v>
      </c>
      <c r="M82" s="8">
        <v>2.8E-3</v>
      </c>
      <c r="N82" s="8">
        <v>4.0000000000000002E-4</v>
      </c>
    </row>
    <row r="83" spans="2:14">
      <c r="B83" s="6" t="s">
        <v>959</v>
      </c>
      <c r="C83" s="17" t="s">
        <v>960</v>
      </c>
      <c r="D83" s="18" t="s">
        <v>434</v>
      </c>
      <c r="E83" s="6"/>
      <c r="F83" s="6" t="s">
        <v>850</v>
      </c>
      <c r="G83" s="6" t="s">
        <v>44</v>
      </c>
      <c r="H83" s="7">
        <v>5940</v>
      </c>
      <c r="I83" s="7">
        <v>1617</v>
      </c>
      <c r="J83" s="7">
        <v>0</v>
      </c>
      <c r="K83" s="7">
        <v>342.42</v>
      </c>
      <c r="L83" s="8">
        <v>8.9999999999999998E-4</v>
      </c>
      <c r="M83" s="8">
        <v>1.5E-3</v>
      </c>
      <c r="N83" s="8">
        <v>2.0000000000000001E-4</v>
      </c>
    </row>
    <row r="84" spans="2:14">
      <c r="B84" s="6" t="s">
        <v>961</v>
      </c>
      <c r="C84" s="17" t="s">
        <v>962</v>
      </c>
      <c r="D84" s="18" t="s">
        <v>614</v>
      </c>
      <c r="E84" s="6"/>
      <c r="F84" s="6" t="s">
        <v>850</v>
      </c>
      <c r="G84" s="6" t="s">
        <v>44</v>
      </c>
      <c r="H84" s="7">
        <v>36566</v>
      </c>
      <c r="I84" s="7">
        <v>2416</v>
      </c>
      <c r="J84" s="7">
        <v>0</v>
      </c>
      <c r="K84" s="7">
        <v>3149.44</v>
      </c>
      <c r="L84" s="8">
        <v>2.3E-3</v>
      </c>
      <c r="M84" s="8">
        <v>1.35E-2</v>
      </c>
      <c r="N84" s="8">
        <v>2E-3</v>
      </c>
    </row>
    <row r="85" spans="2:14">
      <c r="B85" s="6" t="s">
        <v>963</v>
      </c>
      <c r="C85" s="17" t="s">
        <v>964</v>
      </c>
      <c r="D85" s="18" t="s">
        <v>434</v>
      </c>
      <c r="E85" s="6"/>
      <c r="F85" s="6" t="s">
        <v>850</v>
      </c>
      <c r="G85" s="6" t="s">
        <v>44</v>
      </c>
      <c r="H85" s="7">
        <v>3670</v>
      </c>
      <c r="I85" s="7">
        <v>22535</v>
      </c>
      <c r="J85" s="7">
        <v>0</v>
      </c>
      <c r="K85" s="7">
        <v>2948.38</v>
      </c>
      <c r="L85" s="8">
        <v>5.9999999999999995E-4</v>
      </c>
      <c r="M85" s="8">
        <v>1.26E-2</v>
      </c>
      <c r="N85" s="8">
        <v>1.9E-3</v>
      </c>
    </row>
    <row r="86" spans="2:14">
      <c r="B86" s="6" t="s">
        <v>965</v>
      </c>
      <c r="C86" s="17" t="s">
        <v>966</v>
      </c>
      <c r="D86" s="18" t="s">
        <v>434</v>
      </c>
      <c r="E86" s="6"/>
      <c r="F86" s="6" t="s">
        <v>850</v>
      </c>
      <c r="G86" s="6" t="s">
        <v>44</v>
      </c>
      <c r="H86" s="7">
        <v>7697</v>
      </c>
      <c r="I86" s="7">
        <v>4987</v>
      </c>
      <c r="J86" s="7">
        <v>0</v>
      </c>
      <c r="K86" s="7">
        <v>1368.42</v>
      </c>
      <c r="L86" s="8">
        <v>5.0000000000000001E-4</v>
      </c>
      <c r="M86" s="8">
        <v>5.8999999999999999E-3</v>
      </c>
      <c r="N86" s="8">
        <v>8.9999999999999998E-4</v>
      </c>
    </row>
    <row r="87" spans="2:14">
      <c r="B87" s="6" t="s">
        <v>967</v>
      </c>
      <c r="C87" s="17" t="s">
        <v>968</v>
      </c>
      <c r="D87" s="18" t="s">
        <v>434</v>
      </c>
      <c r="E87" s="6"/>
      <c r="F87" s="6" t="s">
        <v>850</v>
      </c>
      <c r="G87" s="6" t="s">
        <v>44</v>
      </c>
      <c r="H87" s="7">
        <v>6120</v>
      </c>
      <c r="I87" s="7">
        <v>4788</v>
      </c>
      <c r="J87" s="7">
        <v>0</v>
      </c>
      <c r="K87" s="7">
        <v>1044.6400000000001</v>
      </c>
      <c r="L87" s="8">
        <v>5.9999999999999995E-4</v>
      </c>
      <c r="M87" s="8">
        <v>4.4999999999999997E-3</v>
      </c>
      <c r="N87" s="8">
        <v>6.9999999999999999E-4</v>
      </c>
    </row>
    <row r="88" spans="2:14">
      <c r="B88" s="6" t="s">
        <v>969</v>
      </c>
      <c r="C88" s="17" t="s">
        <v>970</v>
      </c>
      <c r="D88" s="18" t="s">
        <v>614</v>
      </c>
      <c r="E88" s="6"/>
      <c r="F88" s="6" t="s">
        <v>850</v>
      </c>
      <c r="G88" s="6" t="s">
        <v>44</v>
      </c>
      <c r="H88" s="7">
        <v>5588</v>
      </c>
      <c r="I88" s="7">
        <v>3352</v>
      </c>
      <c r="J88" s="7">
        <v>0</v>
      </c>
      <c r="K88" s="7">
        <v>667.76</v>
      </c>
      <c r="L88" s="8">
        <v>5.0000000000000001E-4</v>
      </c>
      <c r="M88" s="8">
        <v>2.8999999999999998E-3</v>
      </c>
      <c r="N88" s="8">
        <v>4.0000000000000002E-4</v>
      </c>
    </row>
    <row r="89" spans="2:14">
      <c r="B89" s="6" t="s">
        <v>971</v>
      </c>
      <c r="C89" s="17" t="s">
        <v>972</v>
      </c>
      <c r="D89" s="18" t="s">
        <v>434</v>
      </c>
      <c r="E89" s="6"/>
      <c r="F89" s="6" t="s">
        <v>850</v>
      </c>
      <c r="G89" s="6" t="s">
        <v>44</v>
      </c>
      <c r="H89" s="7">
        <v>7783</v>
      </c>
      <c r="I89" s="7">
        <v>2523</v>
      </c>
      <c r="J89" s="7">
        <v>0</v>
      </c>
      <c r="K89" s="7">
        <v>700.04</v>
      </c>
      <c r="L89" s="8">
        <v>5.0000000000000001E-4</v>
      </c>
      <c r="M89" s="8">
        <v>3.0000000000000001E-3</v>
      </c>
      <c r="N89" s="8">
        <v>5.0000000000000001E-4</v>
      </c>
    </row>
    <row r="90" spans="2:14">
      <c r="B90" s="6" t="s">
        <v>973</v>
      </c>
      <c r="C90" s="17" t="s">
        <v>974</v>
      </c>
      <c r="D90" s="18" t="s">
        <v>614</v>
      </c>
      <c r="E90" s="6"/>
      <c r="F90" s="6" t="s">
        <v>850</v>
      </c>
      <c r="G90" s="6" t="s">
        <v>44</v>
      </c>
      <c r="H90" s="7">
        <v>5780</v>
      </c>
      <c r="I90" s="7">
        <v>3133</v>
      </c>
      <c r="J90" s="7">
        <v>0</v>
      </c>
      <c r="K90" s="7">
        <v>645.58000000000004</v>
      </c>
      <c r="L90" s="8">
        <v>2.0000000000000001E-4</v>
      </c>
      <c r="M90" s="8">
        <v>2.8E-3</v>
      </c>
      <c r="N90" s="8">
        <v>4.0000000000000002E-4</v>
      </c>
    </row>
    <row r="91" spans="2:14">
      <c r="B91" s="6" t="s">
        <v>975</v>
      </c>
      <c r="C91" s="17" t="s">
        <v>976</v>
      </c>
      <c r="D91" s="18" t="s">
        <v>434</v>
      </c>
      <c r="E91" s="6"/>
      <c r="F91" s="6" t="s">
        <v>850</v>
      </c>
      <c r="G91" s="6" t="s">
        <v>44</v>
      </c>
      <c r="H91" s="7">
        <v>7040</v>
      </c>
      <c r="I91" s="7">
        <v>2681</v>
      </c>
      <c r="J91" s="7">
        <v>0</v>
      </c>
      <c r="K91" s="7">
        <v>672.87</v>
      </c>
      <c r="L91" s="8">
        <v>1.1999999999999999E-3</v>
      </c>
      <c r="M91" s="8">
        <v>2.8999999999999998E-3</v>
      </c>
      <c r="N91" s="8">
        <v>4.0000000000000002E-4</v>
      </c>
    </row>
    <row r="92" spans="2:14">
      <c r="B92" s="6" t="s">
        <v>977</v>
      </c>
      <c r="C92" s="17" t="s">
        <v>978</v>
      </c>
      <c r="D92" s="18" t="s">
        <v>155</v>
      </c>
      <c r="E92" s="6"/>
      <c r="F92" s="6" t="s">
        <v>850</v>
      </c>
      <c r="G92" s="6" t="s">
        <v>49</v>
      </c>
      <c r="H92" s="7">
        <v>14389</v>
      </c>
      <c r="I92" s="7">
        <v>2797.5</v>
      </c>
      <c r="J92" s="7">
        <v>0</v>
      </c>
      <c r="K92" s="7">
        <v>1570</v>
      </c>
      <c r="L92" s="8">
        <v>1E-4</v>
      </c>
      <c r="M92" s="8">
        <v>6.7000000000000002E-3</v>
      </c>
      <c r="N92" s="8">
        <v>1E-3</v>
      </c>
    </row>
    <row r="93" spans="2:14">
      <c r="B93" s="6" t="s">
        <v>979</v>
      </c>
      <c r="C93" s="17" t="s">
        <v>980</v>
      </c>
      <c r="D93" s="18" t="s">
        <v>683</v>
      </c>
      <c r="E93" s="6"/>
      <c r="F93" s="6" t="s">
        <v>850</v>
      </c>
      <c r="G93" s="6" t="s">
        <v>47</v>
      </c>
      <c r="H93" s="7">
        <v>4645</v>
      </c>
      <c r="I93" s="7">
        <v>11668</v>
      </c>
      <c r="J93" s="7">
        <v>0</v>
      </c>
      <c r="K93" s="7">
        <v>1997.41</v>
      </c>
      <c r="L93" s="8">
        <v>5.0000000000000001E-4</v>
      </c>
      <c r="M93" s="8">
        <v>8.6E-3</v>
      </c>
      <c r="N93" s="8">
        <v>1.2999999999999999E-3</v>
      </c>
    </row>
    <row r="94" spans="2:14">
      <c r="B94" s="6" t="s">
        <v>981</v>
      </c>
      <c r="C94" s="17" t="s">
        <v>982</v>
      </c>
      <c r="D94" s="18" t="s">
        <v>434</v>
      </c>
      <c r="E94" s="6"/>
      <c r="F94" s="6" t="s">
        <v>850</v>
      </c>
      <c r="G94" s="6" t="s">
        <v>44</v>
      </c>
      <c r="H94" s="7">
        <v>6679</v>
      </c>
      <c r="I94" s="7">
        <v>8104</v>
      </c>
      <c r="J94" s="7">
        <v>0</v>
      </c>
      <c r="K94" s="7">
        <v>1929.61</v>
      </c>
      <c r="L94" s="8">
        <v>1E-4</v>
      </c>
      <c r="M94" s="8">
        <v>8.3000000000000001E-3</v>
      </c>
      <c r="N94" s="8">
        <v>1.1999999999999999E-3</v>
      </c>
    </row>
    <row r="95" spans="2:14">
      <c r="B95" s="6" t="s">
        <v>983</v>
      </c>
      <c r="C95" s="17" t="s">
        <v>984</v>
      </c>
      <c r="D95" s="18" t="s">
        <v>647</v>
      </c>
      <c r="E95" s="6"/>
      <c r="F95" s="6" t="s">
        <v>850</v>
      </c>
      <c r="G95" s="6" t="s">
        <v>49</v>
      </c>
      <c r="H95" s="7">
        <v>9300</v>
      </c>
      <c r="I95" s="7">
        <v>1261.2</v>
      </c>
      <c r="J95" s="7">
        <v>0</v>
      </c>
      <c r="K95" s="7">
        <v>457.47</v>
      </c>
      <c r="L95" s="8">
        <v>2.9999999999999997E-4</v>
      </c>
      <c r="M95" s="8">
        <v>2E-3</v>
      </c>
      <c r="N95" s="8">
        <v>2.9999999999999997E-4</v>
      </c>
    </row>
    <row r="96" spans="2:14">
      <c r="B96" s="6" t="s">
        <v>985</v>
      </c>
      <c r="C96" s="17" t="s">
        <v>986</v>
      </c>
      <c r="D96" s="18" t="s">
        <v>628</v>
      </c>
      <c r="E96" s="6"/>
      <c r="F96" s="6" t="s">
        <v>850</v>
      </c>
      <c r="G96" s="6" t="s">
        <v>44</v>
      </c>
      <c r="H96" s="7">
        <v>100000</v>
      </c>
      <c r="I96" s="7">
        <v>508</v>
      </c>
      <c r="J96" s="7">
        <v>0</v>
      </c>
      <c r="K96" s="7">
        <v>1811.02</v>
      </c>
      <c r="L96" s="8">
        <v>2.7000000000000001E-3</v>
      </c>
      <c r="M96" s="8">
        <v>7.7999999999999996E-3</v>
      </c>
      <c r="N96" s="8">
        <v>1.1999999999999999E-3</v>
      </c>
    </row>
    <row r="97" spans="2:14">
      <c r="B97" s="6" t="s">
        <v>987</v>
      </c>
      <c r="C97" s="17" t="s">
        <v>988</v>
      </c>
      <c r="D97" s="18" t="s">
        <v>434</v>
      </c>
      <c r="E97" s="6"/>
      <c r="F97" s="6" t="s">
        <v>850</v>
      </c>
      <c r="G97" s="6" t="s">
        <v>44</v>
      </c>
      <c r="H97" s="7">
        <v>1430</v>
      </c>
      <c r="I97" s="7">
        <v>12159</v>
      </c>
      <c r="J97" s="7">
        <v>0</v>
      </c>
      <c r="K97" s="7">
        <v>619.86</v>
      </c>
      <c r="L97" s="8">
        <v>0</v>
      </c>
      <c r="M97" s="8">
        <v>2.7000000000000001E-3</v>
      </c>
      <c r="N97" s="8">
        <v>4.0000000000000002E-4</v>
      </c>
    </row>
    <row r="98" spans="2:14">
      <c r="B98" s="6" t="s">
        <v>989</v>
      </c>
      <c r="C98" s="17" t="s">
        <v>990</v>
      </c>
      <c r="D98" s="18" t="s">
        <v>434</v>
      </c>
      <c r="E98" s="6"/>
      <c r="F98" s="6" t="s">
        <v>850</v>
      </c>
      <c r="G98" s="6" t="s">
        <v>44</v>
      </c>
      <c r="H98" s="7">
        <v>1275</v>
      </c>
      <c r="I98" s="7">
        <v>17716</v>
      </c>
      <c r="J98" s="7">
        <v>0</v>
      </c>
      <c r="K98" s="7">
        <v>805.26</v>
      </c>
      <c r="L98" s="8">
        <v>2.9999999999999997E-4</v>
      </c>
      <c r="M98" s="8">
        <v>3.5000000000000001E-3</v>
      </c>
      <c r="N98" s="8">
        <v>5.0000000000000001E-4</v>
      </c>
    </row>
    <row r="99" spans="2:14">
      <c r="B99" s="6" t="s">
        <v>991</v>
      </c>
      <c r="C99" s="17" t="s">
        <v>992</v>
      </c>
      <c r="D99" s="18" t="s">
        <v>434</v>
      </c>
      <c r="E99" s="6"/>
      <c r="F99" s="6" t="s">
        <v>850</v>
      </c>
      <c r="G99" s="6" t="s">
        <v>44</v>
      </c>
      <c r="H99" s="7">
        <v>71210</v>
      </c>
      <c r="I99" s="7">
        <v>2949</v>
      </c>
      <c r="J99" s="7">
        <v>0</v>
      </c>
      <c r="K99" s="7">
        <v>7486.44</v>
      </c>
      <c r="L99" s="8">
        <v>6.0000000000000001E-3</v>
      </c>
      <c r="M99" s="8">
        <v>3.2099999999999997E-2</v>
      </c>
      <c r="N99" s="8">
        <v>4.7999999999999996E-3</v>
      </c>
    </row>
    <row r="100" spans="2:14">
      <c r="B100" s="6" t="s">
        <v>993</v>
      </c>
      <c r="C100" s="17" t="s">
        <v>994</v>
      </c>
      <c r="D100" s="18" t="s">
        <v>614</v>
      </c>
      <c r="E100" s="6"/>
      <c r="F100" s="6" t="s">
        <v>850</v>
      </c>
      <c r="G100" s="6" t="s">
        <v>44</v>
      </c>
      <c r="H100" s="7">
        <v>14465</v>
      </c>
      <c r="I100" s="7">
        <v>4527</v>
      </c>
      <c r="J100" s="7">
        <v>0</v>
      </c>
      <c r="K100" s="7">
        <v>2334.4699999999998</v>
      </c>
      <c r="L100" s="8">
        <v>8.0000000000000004E-4</v>
      </c>
      <c r="M100" s="8">
        <v>0.01</v>
      </c>
      <c r="N100" s="8">
        <v>1.5E-3</v>
      </c>
    </row>
    <row r="101" spans="2:14">
      <c r="B101" s="6" t="s">
        <v>995</v>
      </c>
      <c r="C101" s="17" t="s">
        <v>996</v>
      </c>
      <c r="D101" s="18" t="s">
        <v>155</v>
      </c>
      <c r="E101" s="6"/>
      <c r="F101" s="6" t="s">
        <v>850</v>
      </c>
      <c r="G101" s="6" t="s">
        <v>49</v>
      </c>
      <c r="H101" s="7">
        <v>27258</v>
      </c>
      <c r="I101" s="7">
        <v>4325</v>
      </c>
      <c r="J101" s="7">
        <v>0</v>
      </c>
      <c r="K101" s="7">
        <v>4598.1000000000004</v>
      </c>
      <c r="L101" s="8">
        <v>2.9999999999999997E-4</v>
      </c>
      <c r="M101" s="8">
        <v>1.9699999999999999E-2</v>
      </c>
      <c r="N101" s="8">
        <v>3.0000000000000001E-3</v>
      </c>
    </row>
    <row r="102" spans="2:14">
      <c r="B102" s="6" t="s">
        <v>997</v>
      </c>
      <c r="C102" s="17" t="s">
        <v>998</v>
      </c>
      <c r="D102" s="18" t="s">
        <v>434</v>
      </c>
      <c r="E102" s="6"/>
      <c r="F102" s="6" t="s">
        <v>850</v>
      </c>
      <c r="G102" s="6" t="s">
        <v>44</v>
      </c>
      <c r="H102" s="7">
        <v>19915</v>
      </c>
      <c r="I102" s="7">
        <v>19040</v>
      </c>
      <c r="J102" s="7">
        <v>15.49</v>
      </c>
      <c r="K102" s="7">
        <v>13533.31</v>
      </c>
      <c r="L102" s="8">
        <v>1E-4</v>
      </c>
      <c r="M102" s="8">
        <v>5.8000000000000003E-2</v>
      </c>
      <c r="N102" s="8">
        <v>8.6999999999999994E-3</v>
      </c>
    </row>
    <row r="103" spans="2:14">
      <c r="B103" s="6" t="s">
        <v>999</v>
      </c>
      <c r="C103" s="17" t="s">
        <v>1000</v>
      </c>
      <c r="D103" s="18" t="s">
        <v>434</v>
      </c>
      <c r="E103" s="6"/>
      <c r="F103" s="6" t="s">
        <v>850</v>
      </c>
      <c r="G103" s="6" t="s">
        <v>44</v>
      </c>
      <c r="H103" s="7">
        <v>13442.51</v>
      </c>
      <c r="I103" s="7">
        <v>3100</v>
      </c>
      <c r="J103" s="7">
        <v>0</v>
      </c>
      <c r="K103" s="7">
        <v>1485.6</v>
      </c>
      <c r="L103" s="8">
        <v>1E-4</v>
      </c>
      <c r="M103" s="8">
        <v>6.4000000000000003E-3</v>
      </c>
      <c r="N103" s="8">
        <v>1E-3</v>
      </c>
    </row>
    <row r="104" spans="2:14">
      <c r="B104" s="6" t="s">
        <v>1001</v>
      </c>
      <c r="C104" s="17" t="s">
        <v>1002</v>
      </c>
      <c r="D104" s="18" t="s">
        <v>434</v>
      </c>
      <c r="E104" s="6"/>
      <c r="F104" s="6" t="s">
        <v>850</v>
      </c>
      <c r="G104" s="6" t="s">
        <v>44</v>
      </c>
      <c r="H104" s="7">
        <v>2049</v>
      </c>
      <c r="I104" s="7">
        <v>21923</v>
      </c>
      <c r="J104" s="7">
        <v>3.3</v>
      </c>
      <c r="K104" s="7">
        <v>1604.7</v>
      </c>
      <c r="L104" s="8">
        <v>0</v>
      </c>
      <c r="M104" s="8">
        <v>6.8999999999999999E-3</v>
      </c>
      <c r="N104" s="8">
        <v>1E-3</v>
      </c>
    </row>
    <row r="105" spans="2:14">
      <c r="B105" s="6" t="s">
        <v>1003</v>
      </c>
      <c r="C105" s="17" t="s">
        <v>1004</v>
      </c>
      <c r="D105" s="18" t="s">
        <v>434</v>
      </c>
      <c r="E105" s="6"/>
      <c r="F105" s="6" t="s">
        <v>850</v>
      </c>
      <c r="G105" s="6" t="s">
        <v>44</v>
      </c>
      <c r="H105" s="7">
        <v>27021</v>
      </c>
      <c r="I105" s="7">
        <v>25775</v>
      </c>
      <c r="J105" s="7">
        <v>101.55</v>
      </c>
      <c r="K105" s="7">
        <v>24930.57</v>
      </c>
      <c r="L105" s="8">
        <v>0</v>
      </c>
      <c r="M105" s="8">
        <v>0.1069</v>
      </c>
      <c r="N105" s="8">
        <v>1.61E-2</v>
      </c>
    </row>
    <row r="106" spans="2:14">
      <c r="B106" s="6" t="s">
        <v>1005</v>
      </c>
      <c r="C106" s="17" t="s">
        <v>1006</v>
      </c>
      <c r="D106" s="18" t="s">
        <v>434</v>
      </c>
      <c r="E106" s="6"/>
      <c r="F106" s="6" t="s">
        <v>850</v>
      </c>
      <c r="G106" s="6" t="s">
        <v>44</v>
      </c>
      <c r="H106" s="7">
        <v>13135</v>
      </c>
      <c r="I106" s="7">
        <v>7609</v>
      </c>
      <c r="J106" s="7">
        <v>0</v>
      </c>
      <c r="K106" s="7">
        <v>3563.01</v>
      </c>
      <c r="L106" s="8">
        <v>8.9999999999999998E-4</v>
      </c>
      <c r="M106" s="8">
        <v>1.5299999999999999E-2</v>
      </c>
      <c r="N106" s="8">
        <v>2.3E-3</v>
      </c>
    </row>
    <row r="107" spans="2:14">
      <c r="B107" s="6" t="s">
        <v>1007</v>
      </c>
      <c r="C107" s="17" t="s">
        <v>1008</v>
      </c>
      <c r="D107" s="18" t="s">
        <v>155</v>
      </c>
      <c r="E107" s="6"/>
      <c r="F107" s="6" t="s">
        <v>850</v>
      </c>
      <c r="G107" s="6" t="s">
        <v>44</v>
      </c>
      <c r="H107" s="7">
        <v>1885</v>
      </c>
      <c r="I107" s="7">
        <v>7167</v>
      </c>
      <c r="J107" s="7">
        <v>0</v>
      </c>
      <c r="K107" s="7">
        <v>481.62</v>
      </c>
      <c r="L107" s="8">
        <v>2.0000000000000001E-4</v>
      </c>
      <c r="M107" s="8">
        <v>2.0999999999999999E-3</v>
      </c>
      <c r="N107" s="8">
        <v>2.9999999999999997E-4</v>
      </c>
    </row>
    <row r="108" spans="2:14">
      <c r="B108" s="6" t="s">
        <v>1009</v>
      </c>
      <c r="C108" s="17" t="s">
        <v>1010</v>
      </c>
      <c r="D108" s="18" t="s">
        <v>434</v>
      </c>
      <c r="E108" s="6"/>
      <c r="F108" s="6" t="s">
        <v>850</v>
      </c>
      <c r="G108" s="6" t="s">
        <v>44</v>
      </c>
      <c r="H108" s="7">
        <v>5027</v>
      </c>
      <c r="I108" s="7">
        <v>2810</v>
      </c>
      <c r="J108" s="7">
        <v>0</v>
      </c>
      <c r="K108" s="7">
        <v>503.59</v>
      </c>
      <c r="L108" s="8">
        <v>0</v>
      </c>
      <c r="M108" s="8">
        <v>2.2000000000000001E-3</v>
      </c>
      <c r="N108" s="8">
        <v>2.9999999999999997E-4</v>
      </c>
    </row>
    <row r="109" spans="2:14">
      <c r="B109" s="6" t="s">
        <v>1011</v>
      </c>
      <c r="C109" s="17" t="s">
        <v>1012</v>
      </c>
      <c r="D109" s="18" t="s">
        <v>434</v>
      </c>
      <c r="E109" s="6"/>
      <c r="F109" s="6" t="s">
        <v>850</v>
      </c>
      <c r="G109" s="6" t="s">
        <v>44</v>
      </c>
      <c r="H109" s="7">
        <v>2210</v>
      </c>
      <c r="I109" s="7">
        <v>6985</v>
      </c>
      <c r="J109" s="7">
        <v>0</v>
      </c>
      <c r="K109" s="7">
        <v>550.32000000000005</v>
      </c>
      <c r="L109" s="8">
        <v>0</v>
      </c>
      <c r="M109" s="8">
        <v>2.3999999999999998E-3</v>
      </c>
      <c r="N109" s="8">
        <v>4.0000000000000002E-4</v>
      </c>
    </row>
    <row r="110" spans="2:14">
      <c r="B110" s="6" t="s">
        <v>1013</v>
      </c>
      <c r="C110" s="17" t="s">
        <v>1014</v>
      </c>
      <c r="D110" s="18" t="s">
        <v>434</v>
      </c>
      <c r="E110" s="6"/>
      <c r="F110" s="6" t="s">
        <v>850</v>
      </c>
      <c r="G110" s="6" t="s">
        <v>44</v>
      </c>
      <c r="H110" s="7">
        <v>10600</v>
      </c>
      <c r="I110" s="7">
        <v>1620</v>
      </c>
      <c r="J110" s="7">
        <v>0</v>
      </c>
      <c r="K110" s="7">
        <v>612.17999999999995</v>
      </c>
      <c r="L110" s="8">
        <v>1E-4</v>
      </c>
      <c r="M110" s="8">
        <v>2.5999999999999999E-3</v>
      </c>
      <c r="N110" s="8">
        <v>4.0000000000000002E-4</v>
      </c>
    </row>
    <row r="111" spans="2:14">
      <c r="B111" s="6" t="s">
        <v>1015</v>
      </c>
      <c r="C111" s="17" t="s">
        <v>1016</v>
      </c>
      <c r="D111" s="18" t="s">
        <v>434</v>
      </c>
      <c r="E111" s="6"/>
      <c r="F111" s="6" t="s">
        <v>850</v>
      </c>
      <c r="G111" s="6" t="s">
        <v>44</v>
      </c>
      <c r="H111" s="7">
        <v>16239</v>
      </c>
      <c r="I111" s="7">
        <v>4215</v>
      </c>
      <c r="J111" s="7">
        <v>0</v>
      </c>
      <c r="K111" s="7">
        <v>2440.15</v>
      </c>
      <c r="L111" s="8">
        <v>1E-4</v>
      </c>
      <c r="M111" s="8">
        <v>1.0500000000000001E-2</v>
      </c>
      <c r="N111" s="8">
        <v>1.6000000000000001E-3</v>
      </c>
    </row>
    <row r="112" spans="2:14">
      <c r="B112" s="6" t="s">
        <v>1017</v>
      </c>
      <c r="C112" s="17" t="s">
        <v>1018</v>
      </c>
      <c r="D112" s="18" t="s">
        <v>434</v>
      </c>
      <c r="E112" s="6"/>
      <c r="F112" s="6" t="s">
        <v>850</v>
      </c>
      <c r="G112" s="6" t="s">
        <v>44</v>
      </c>
      <c r="H112" s="7">
        <v>3170</v>
      </c>
      <c r="I112" s="7">
        <v>5814</v>
      </c>
      <c r="J112" s="7">
        <v>0</v>
      </c>
      <c r="K112" s="7">
        <v>657.04</v>
      </c>
      <c r="L112" s="8">
        <v>2.9999999999999997E-4</v>
      </c>
      <c r="M112" s="8">
        <v>2.8E-3</v>
      </c>
      <c r="N112" s="8">
        <v>4.0000000000000002E-4</v>
      </c>
    </row>
    <row r="113" spans="2:14">
      <c r="B113" s="6" t="s">
        <v>1019</v>
      </c>
      <c r="C113" s="17" t="s">
        <v>1020</v>
      </c>
      <c r="D113" s="18" t="s">
        <v>647</v>
      </c>
      <c r="E113" s="6"/>
      <c r="F113" s="6" t="s">
        <v>850</v>
      </c>
      <c r="G113" s="6" t="s">
        <v>49</v>
      </c>
      <c r="H113" s="7">
        <v>11498</v>
      </c>
      <c r="I113" s="7">
        <v>8407</v>
      </c>
      <c r="J113" s="7">
        <v>0</v>
      </c>
      <c r="K113" s="7">
        <v>3770.17</v>
      </c>
      <c r="L113" s="8">
        <v>1E-4</v>
      </c>
      <c r="M113" s="8">
        <v>1.6199999999999999E-2</v>
      </c>
      <c r="N113" s="8">
        <v>2.3999999999999998E-3</v>
      </c>
    </row>
    <row r="114" spans="2:14">
      <c r="B114" s="13" t="s">
        <v>1021</v>
      </c>
      <c r="C114" s="14"/>
      <c r="D114" s="20"/>
      <c r="E114" s="13"/>
      <c r="F114" s="13"/>
      <c r="G114" s="13"/>
      <c r="H114" s="15">
        <v>4736</v>
      </c>
      <c r="K114" s="15">
        <v>1586.77</v>
      </c>
      <c r="M114" s="16">
        <v>6.7999999999999996E-3</v>
      </c>
      <c r="N114" s="16">
        <v>1E-3</v>
      </c>
    </row>
    <row r="115" spans="2:14">
      <c r="B115" s="6" t="s">
        <v>1022</v>
      </c>
      <c r="C115" s="17" t="s">
        <v>1023</v>
      </c>
      <c r="D115" s="18" t="s">
        <v>434</v>
      </c>
      <c r="E115" s="6"/>
      <c r="F115" s="6" t="s">
        <v>873</v>
      </c>
      <c r="G115" s="6" t="s">
        <v>44</v>
      </c>
      <c r="H115" s="7">
        <v>1466</v>
      </c>
      <c r="I115" s="7">
        <v>9668</v>
      </c>
      <c r="J115" s="7">
        <v>0</v>
      </c>
      <c r="K115" s="7">
        <v>505.28</v>
      </c>
      <c r="L115" s="8">
        <v>0</v>
      </c>
      <c r="M115" s="8">
        <v>2.2000000000000001E-3</v>
      </c>
      <c r="N115" s="8">
        <v>2.9999999999999997E-4</v>
      </c>
    </row>
    <row r="116" spans="2:14">
      <c r="B116" s="6" t="s">
        <v>1024</v>
      </c>
      <c r="C116" s="17" t="s">
        <v>1025</v>
      </c>
      <c r="D116" s="18" t="s">
        <v>628</v>
      </c>
      <c r="E116" s="6"/>
      <c r="F116" s="6" t="s">
        <v>873</v>
      </c>
      <c r="G116" s="6" t="s">
        <v>44</v>
      </c>
      <c r="H116" s="7">
        <v>770</v>
      </c>
      <c r="I116" s="7">
        <v>9195</v>
      </c>
      <c r="J116" s="7">
        <v>0</v>
      </c>
      <c r="K116" s="7">
        <v>252.41</v>
      </c>
      <c r="L116" s="8">
        <v>0</v>
      </c>
      <c r="M116" s="8">
        <v>1.1000000000000001E-3</v>
      </c>
      <c r="N116" s="8">
        <v>2.0000000000000001E-4</v>
      </c>
    </row>
    <row r="117" spans="2:14">
      <c r="B117" s="6" t="s">
        <v>1026</v>
      </c>
      <c r="C117" s="17" t="s">
        <v>1027</v>
      </c>
      <c r="D117" s="18" t="s">
        <v>628</v>
      </c>
      <c r="E117" s="6"/>
      <c r="F117" s="6" t="s">
        <v>873</v>
      </c>
      <c r="G117" s="6" t="s">
        <v>44</v>
      </c>
      <c r="H117" s="7">
        <v>2500</v>
      </c>
      <c r="I117" s="7">
        <v>9302.5</v>
      </c>
      <c r="J117" s="7">
        <v>0</v>
      </c>
      <c r="K117" s="7">
        <v>829.09</v>
      </c>
      <c r="L117" s="8">
        <v>1.2999999999999999E-3</v>
      </c>
      <c r="M117" s="8">
        <v>3.5999999999999999E-3</v>
      </c>
      <c r="N117" s="8">
        <v>5.0000000000000001E-4</v>
      </c>
    </row>
    <row r="118" spans="2:14">
      <c r="B118" s="13" t="s">
        <v>876</v>
      </c>
      <c r="C118" s="14"/>
      <c r="D118" s="20"/>
      <c r="E118" s="13"/>
      <c r="F118" s="13"/>
      <c r="G118" s="13"/>
      <c r="H118" s="15">
        <v>0</v>
      </c>
      <c r="K118" s="15">
        <v>0</v>
      </c>
      <c r="M118" s="16">
        <v>0</v>
      </c>
      <c r="N118" s="16">
        <v>0</v>
      </c>
    </row>
    <row r="119" spans="2:14">
      <c r="B119" s="13" t="s">
        <v>877</v>
      </c>
      <c r="C119" s="14"/>
      <c r="D119" s="20"/>
      <c r="E119" s="13"/>
      <c r="F119" s="13"/>
      <c r="G119" s="13"/>
      <c r="H119" s="15">
        <v>0</v>
      </c>
      <c r="K119" s="15">
        <v>0</v>
      </c>
      <c r="M119" s="16">
        <v>0</v>
      </c>
      <c r="N119" s="16">
        <v>0</v>
      </c>
    </row>
    <row r="122" spans="2:14">
      <c r="B122" s="6" t="s">
        <v>103</v>
      </c>
      <c r="C122" s="17"/>
      <c r="D122" s="18"/>
      <c r="E122" s="6"/>
      <c r="F122" s="6"/>
      <c r="G122" s="6"/>
    </row>
    <row r="126" spans="2:14">
      <c r="B126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104</v>
      </c>
    </row>
    <row r="7" spans="2:15" ht="15.75">
      <c r="B7" s="2" t="s">
        <v>1028</v>
      </c>
    </row>
    <row r="8" spans="2:15">
      <c r="B8" s="3" t="s">
        <v>77</v>
      </c>
      <c r="C8" s="3" t="s">
        <v>78</v>
      </c>
      <c r="D8" s="3" t="s">
        <v>106</v>
      </c>
      <c r="E8" s="3" t="s">
        <v>79</v>
      </c>
      <c r="F8" s="3" t="s">
        <v>161</v>
      </c>
      <c r="G8" s="3" t="s">
        <v>80</v>
      </c>
      <c r="H8" s="3" t="s">
        <v>81</v>
      </c>
      <c r="I8" s="3" t="s">
        <v>82</v>
      </c>
      <c r="J8" s="3" t="s">
        <v>109</v>
      </c>
      <c r="K8" s="3" t="s">
        <v>43</v>
      </c>
      <c r="L8" s="3" t="s">
        <v>85</v>
      </c>
      <c r="M8" s="3" t="s">
        <v>111</v>
      </c>
      <c r="N8" s="3" t="s">
        <v>112</v>
      </c>
      <c r="O8" s="3" t="s">
        <v>113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1029</v>
      </c>
      <c r="C11" s="12"/>
      <c r="D11" s="19"/>
      <c r="E11" s="3"/>
      <c r="F11" s="3"/>
      <c r="G11" s="3"/>
      <c r="H11" s="3"/>
      <c r="I11" s="3"/>
      <c r="J11" s="9">
        <v>412630.22</v>
      </c>
      <c r="L11" s="9">
        <v>19945.82</v>
      </c>
      <c r="N11" s="10">
        <v>1</v>
      </c>
      <c r="O11" s="10">
        <v>1.2800000000000001E-2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1030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1031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1032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1033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102</v>
      </c>
      <c r="C17" s="12"/>
      <c r="D17" s="19"/>
      <c r="E17" s="3"/>
      <c r="F17" s="3"/>
      <c r="G17" s="3"/>
      <c r="H17" s="3"/>
      <c r="I17" s="3"/>
      <c r="J17" s="9">
        <v>412630.22</v>
      </c>
      <c r="L17" s="9">
        <v>19945.82</v>
      </c>
      <c r="N17" s="10">
        <v>1</v>
      </c>
      <c r="O17" s="10">
        <v>1.2800000000000001E-2</v>
      </c>
    </row>
    <row r="18" spans="2:15">
      <c r="B18" s="13" t="s">
        <v>1030</v>
      </c>
      <c r="C18" s="14"/>
      <c r="D18" s="20"/>
      <c r="E18" s="13"/>
      <c r="F18" s="13"/>
      <c r="G18" s="13"/>
      <c r="H18" s="13"/>
      <c r="I18" s="13"/>
      <c r="J18" s="15">
        <v>102941.06</v>
      </c>
      <c r="L18" s="15">
        <v>11417.88</v>
      </c>
      <c r="N18" s="16">
        <v>0.57240000000000002</v>
      </c>
      <c r="O18" s="16">
        <v>7.4000000000000003E-3</v>
      </c>
    </row>
    <row r="19" spans="2:15">
      <c r="B19" s="6" t="s">
        <v>1034</v>
      </c>
      <c r="C19" s="17" t="s">
        <v>1035</v>
      </c>
      <c r="D19" s="18" t="s">
        <v>155</v>
      </c>
      <c r="E19" s="6"/>
      <c r="F19" s="6" t="s">
        <v>873</v>
      </c>
      <c r="G19" s="6" t="s">
        <v>1036</v>
      </c>
      <c r="H19" s="6" t="s">
        <v>157</v>
      </c>
      <c r="I19" s="6" t="s">
        <v>44</v>
      </c>
      <c r="J19" s="7">
        <v>1974.02</v>
      </c>
      <c r="K19" s="7">
        <v>16976</v>
      </c>
      <c r="L19" s="7">
        <v>1194.67</v>
      </c>
      <c r="M19" s="8">
        <v>1E-4</v>
      </c>
      <c r="N19" s="8">
        <v>5.9900000000000002E-2</v>
      </c>
      <c r="O19" s="8">
        <v>8.0000000000000004E-4</v>
      </c>
    </row>
    <row r="20" spans="2:15">
      <c r="B20" s="6" t="s">
        <v>1037</v>
      </c>
      <c r="C20" s="17" t="s">
        <v>1038</v>
      </c>
      <c r="D20" s="18" t="s">
        <v>155</v>
      </c>
      <c r="E20" s="6"/>
      <c r="F20" s="6" t="s">
        <v>873</v>
      </c>
      <c r="G20" s="6" t="s">
        <v>1039</v>
      </c>
      <c r="H20" s="6" t="s">
        <v>157</v>
      </c>
      <c r="I20" s="6" t="s">
        <v>44</v>
      </c>
      <c r="J20" s="7">
        <v>180</v>
      </c>
      <c r="K20" s="7">
        <v>225919</v>
      </c>
      <c r="L20" s="7">
        <v>1449.72</v>
      </c>
      <c r="M20" s="8">
        <v>0</v>
      </c>
      <c r="N20" s="8">
        <v>7.2700000000000001E-2</v>
      </c>
      <c r="O20" s="8">
        <v>8.9999999999999998E-4</v>
      </c>
    </row>
    <row r="21" spans="2:15">
      <c r="B21" s="6" t="s">
        <v>1040</v>
      </c>
      <c r="C21" s="17" t="s">
        <v>1041</v>
      </c>
      <c r="D21" s="18" t="s">
        <v>155</v>
      </c>
      <c r="E21" s="6"/>
      <c r="F21" s="6" t="s">
        <v>873</v>
      </c>
      <c r="G21" s="6" t="s">
        <v>1042</v>
      </c>
      <c r="H21" s="6" t="s">
        <v>157</v>
      </c>
      <c r="I21" s="6" t="s">
        <v>44</v>
      </c>
      <c r="J21" s="7">
        <v>22700</v>
      </c>
      <c r="K21" s="7">
        <v>1510</v>
      </c>
      <c r="L21" s="7">
        <v>1221.98</v>
      </c>
      <c r="M21" s="8">
        <v>2.0000000000000001E-4</v>
      </c>
      <c r="N21" s="8">
        <v>6.13E-2</v>
      </c>
      <c r="O21" s="8">
        <v>8.0000000000000004E-4</v>
      </c>
    </row>
    <row r="22" spans="2:15">
      <c r="B22" s="6" t="s">
        <v>1043</v>
      </c>
      <c r="C22" s="17" t="s">
        <v>1044</v>
      </c>
      <c r="D22" s="18" t="s">
        <v>155</v>
      </c>
      <c r="E22" s="6"/>
      <c r="F22" s="6" t="s">
        <v>873</v>
      </c>
      <c r="G22" s="6" t="s">
        <v>439</v>
      </c>
      <c r="H22" s="6" t="s">
        <v>157</v>
      </c>
      <c r="I22" s="6" t="s">
        <v>44</v>
      </c>
      <c r="J22" s="7">
        <v>76303.509999999995</v>
      </c>
      <c r="K22" s="7">
        <v>2427</v>
      </c>
      <c r="L22" s="7">
        <v>6601.97</v>
      </c>
      <c r="M22" s="8">
        <v>0</v>
      </c>
      <c r="N22" s="8">
        <v>0.33100000000000002</v>
      </c>
      <c r="O22" s="8">
        <v>4.3E-3</v>
      </c>
    </row>
    <row r="23" spans="2:15">
      <c r="B23" s="6" t="s">
        <v>1045</v>
      </c>
      <c r="C23" s="17" t="s">
        <v>1046</v>
      </c>
      <c r="D23" s="18" t="s">
        <v>1047</v>
      </c>
      <c r="E23" s="6"/>
      <c r="F23" s="6" t="s">
        <v>873</v>
      </c>
      <c r="G23" s="6" t="s">
        <v>1048</v>
      </c>
      <c r="H23" s="6" t="s">
        <v>157</v>
      </c>
      <c r="I23" s="6" t="s">
        <v>44</v>
      </c>
      <c r="J23" s="7">
        <v>1783.53</v>
      </c>
      <c r="K23" s="7">
        <v>14934</v>
      </c>
      <c r="L23" s="7">
        <v>949.55</v>
      </c>
      <c r="M23" s="8">
        <v>1.4E-3</v>
      </c>
      <c r="N23" s="8">
        <v>4.7600000000000003E-2</v>
      </c>
      <c r="O23" s="8">
        <v>5.9999999999999995E-4</v>
      </c>
    </row>
    <row r="24" spans="2:15">
      <c r="B24" s="13" t="s">
        <v>1049</v>
      </c>
      <c r="C24" s="14"/>
      <c r="D24" s="20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1032</v>
      </c>
      <c r="C25" s="14"/>
      <c r="D25" s="20"/>
      <c r="E25" s="13"/>
      <c r="F25" s="13"/>
      <c r="G25" s="13"/>
      <c r="H25" s="13"/>
      <c r="I25" s="13"/>
      <c r="J25" s="15">
        <v>309689.15999999997</v>
      </c>
      <c r="L25" s="15">
        <v>8527.94</v>
      </c>
      <c r="N25" s="16">
        <v>0.42759999999999998</v>
      </c>
      <c r="O25" s="16">
        <v>5.4999999999999997E-3</v>
      </c>
    </row>
    <row r="26" spans="2:15">
      <c r="B26" s="6" t="s">
        <v>1050</v>
      </c>
      <c r="C26" s="17" t="s">
        <v>1051</v>
      </c>
      <c r="D26" s="18" t="s">
        <v>434</v>
      </c>
      <c r="E26" s="6"/>
      <c r="F26" s="6" t="s">
        <v>850</v>
      </c>
      <c r="G26" s="6" t="s">
        <v>1036</v>
      </c>
      <c r="H26" s="6" t="s">
        <v>157</v>
      </c>
      <c r="I26" s="6" t="s">
        <v>49</v>
      </c>
      <c r="J26" s="7">
        <v>2709.28</v>
      </c>
      <c r="K26" s="7">
        <v>15922</v>
      </c>
      <c r="L26" s="7">
        <v>1682.48</v>
      </c>
      <c r="M26" s="8">
        <v>6.7000000000000002E-3</v>
      </c>
      <c r="N26" s="8">
        <v>8.4400000000000003E-2</v>
      </c>
      <c r="O26" s="8">
        <v>1.1000000000000001E-3</v>
      </c>
    </row>
    <row r="27" spans="2:15">
      <c r="B27" s="6" t="s">
        <v>1052</v>
      </c>
      <c r="C27" s="17" t="s">
        <v>1053</v>
      </c>
      <c r="D27" s="18" t="s">
        <v>424</v>
      </c>
      <c r="E27" s="6"/>
      <c r="F27" s="6" t="s">
        <v>850</v>
      </c>
      <c r="G27" s="6" t="s">
        <v>290</v>
      </c>
      <c r="H27" s="6"/>
      <c r="I27" s="6" t="s">
        <v>44</v>
      </c>
      <c r="J27" s="7">
        <v>238995.16</v>
      </c>
      <c r="K27" s="7">
        <v>153.07</v>
      </c>
      <c r="L27" s="7">
        <v>1304.18</v>
      </c>
      <c r="M27" s="8">
        <v>2.7000000000000001E-3</v>
      </c>
      <c r="N27" s="8">
        <v>6.54E-2</v>
      </c>
      <c r="O27" s="8">
        <v>8.0000000000000004E-4</v>
      </c>
    </row>
    <row r="28" spans="2:15">
      <c r="B28" s="6" t="s">
        <v>1054</v>
      </c>
      <c r="C28" s="17" t="s">
        <v>1055</v>
      </c>
      <c r="D28" s="18" t="s">
        <v>155</v>
      </c>
      <c r="E28" s="6"/>
      <c r="F28" s="6" t="s">
        <v>850</v>
      </c>
      <c r="G28" s="6" t="s">
        <v>290</v>
      </c>
      <c r="H28" s="6"/>
      <c r="I28" s="6" t="s">
        <v>49</v>
      </c>
      <c r="J28" s="7">
        <v>44013</v>
      </c>
      <c r="K28" s="7">
        <v>1856</v>
      </c>
      <c r="L28" s="7">
        <v>3186.08</v>
      </c>
      <c r="M28" s="8">
        <v>2.0000000000000001E-4</v>
      </c>
      <c r="N28" s="8">
        <v>0.15970000000000001</v>
      </c>
      <c r="O28" s="8">
        <v>2.0999999999999999E-3</v>
      </c>
    </row>
    <row r="29" spans="2:15">
      <c r="B29" s="6" t="s">
        <v>1056</v>
      </c>
      <c r="C29" s="17" t="s">
        <v>1057</v>
      </c>
      <c r="D29" s="18" t="s">
        <v>155</v>
      </c>
      <c r="E29" s="6"/>
      <c r="F29" s="6" t="s">
        <v>850</v>
      </c>
      <c r="G29" s="6" t="s">
        <v>290</v>
      </c>
      <c r="H29" s="6"/>
      <c r="I29" s="6" t="s">
        <v>44</v>
      </c>
      <c r="J29" s="7">
        <v>20211.830000000002</v>
      </c>
      <c r="K29" s="7">
        <v>1128.18</v>
      </c>
      <c r="L29" s="7">
        <v>812.91</v>
      </c>
      <c r="M29" s="8">
        <v>4.0000000000000002E-4</v>
      </c>
      <c r="N29" s="8">
        <v>4.0800000000000003E-2</v>
      </c>
      <c r="O29" s="8">
        <v>5.0000000000000001E-4</v>
      </c>
    </row>
    <row r="30" spans="2:15">
      <c r="B30" s="6" t="s">
        <v>1058</v>
      </c>
      <c r="C30" s="17" t="s">
        <v>1059</v>
      </c>
      <c r="D30" s="18" t="s">
        <v>155</v>
      </c>
      <c r="E30" s="6"/>
      <c r="F30" s="6" t="s">
        <v>850</v>
      </c>
      <c r="G30" s="6" t="s">
        <v>290</v>
      </c>
      <c r="H30" s="6"/>
      <c r="I30" s="6" t="s">
        <v>44</v>
      </c>
      <c r="J30" s="7">
        <v>1807.1</v>
      </c>
      <c r="K30" s="7">
        <v>8321</v>
      </c>
      <c r="L30" s="7">
        <v>536.05999999999995</v>
      </c>
      <c r="M30" s="8">
        <v>1E-4</v>
      </c>
      <c r="N30" s="8">
        <v>2.69E-2</v>
      </c>
      <c r="O30" s="8">
        <v>2.9999999999999997E-4</v>
      </c>
    </row>
    <row r="31" spans="2:15">
      <c r="B31" s="6" t="s">
        <v>1060</v>
      </c>
      <c r="C31" s="17" t="s">
        <v>1061</v>
      </c>
      <c r="D31" s="18" t="s">
        <v>1047</v>
      </c>
      <c r="E31" s="6"/>
      <c r="F31" s="6" t="s">
        <v>850</v>
      </c>
      <c r="G31" s="6" t="s">
        <v>290</v>
      </c>
      <c r="H31" s="6"/>
      <c r="I31" s="6" t="s">
        <v>44</v>
      </c>
      <c r="J31" s="7">
        <v>1952.78</v>
      </c>
      <c r="K31" s="7">
        <v>14453.68</v>
      </c>
      <c r="L31" s="7">
        <v>1006.22</v>
      </c>
      <c r="M31" s="8">
        <v>0</v>
      </c>
      <c r="N31" s="8">
        <v>5.04E-2</v>
      </c>
      <c r="O31" s="8">
        <v>5.9999999999999995E-4</v>
      </c>
    </row>
    <row r="32" spans="2:15">
      <c r="B32" s="13" t="s">
        <v>876</v>
      </c>
      <c r="C32" s="14"/>
      <c r="D32" s="20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103</v>
      </c>
      <c r="C35" s="17"/>
      <c r="D35" s="18"/>
      <c r="E35" s="6"/>
      <c r="F35" s="6"/>
      <c r="G35" s="6"/>
      <c r="H35" s="6"/>
      <c r="I35" s="6"/>
    </row>
    <row r="39" spans="2:9">
      <c r="B39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23.7109375" customWidth="1"/>
    <col min="3" max="4" width="12.7109375" customWidth="1"/>
    <col min="5" max="5" width="17.7109375" customWidth="1"/>
    <col min="6" max="6" width="11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104</v>
      </c>
    </row>
    <row r="7" spans="2:12" ht="15.75">
      <c r="B7" s="2" t="s">
        <v>1062</v>
      </c>
    </row>
    <row r="8" spans="2:12">
      <c r="B8" s="3" t="s">
        <v>77</v>
      </c>
      <c r="C8" s="3" t="s">
        <v>78</v>
      </c>
      <c r="D8" s="3" t="s">
        <v>106</v>
      </c>
      <c r="E8" s="3" t="s">
        <v>161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1063</v>
      </c>
      <c r="C11" s="12"/>
      <c r="D11" s="19"/>
      <c r="E11" s="3"/>
      <c r="F11" s="3"/>
      <c r="G11" s="9">
        <v>30800</v>
      </c>
      <c r="I11" s="9">
        <v>58.8</v>
      </c>
      <c r="K11" s="10">
        <v>1</v>
      </c>
      <c r="L11" s="10">
        <v>0</v>
      </c>
    </row>
    <row r="12" spans="2:12">
      <c r="B12" s="3" t="s">
        <v>1064</v>
      </c>
      <c r="C12" s="12"/>
      <c r="D12" s="19"/>
      <c r="E12" s="3"/>
      <c r="F12" s="3"/>
      <c r="G12" s="9">
        <v>30800</v>
      </c>
      <c r="I12" s="9">
        <v>58.8</v>
      </c>
      <c r="K12" s="10">
        <v>1</v>
      </c>
      <c r="L12" s="10">
        <v>0</v>
      </c>
    </row>
    <row r="13" spans="2:12">
      <c r="B13" s="13" t="s">
        <v>1065</v>
      </c>
      <c r="C13" s="14"/>
      <c r="D13" s="20"/>
      <c r="E13" s="13"/>
      <c r="F13" s="13"/>
      <c r="G13" s="15">
        <v>30800</v>
      </c>
      <c r="I13" s="15">
        <v>58.8</v>
      </c>
      <c r="K13" s="16">
        <v>1</v>
      </c>
      <c r="L13" s="16">
        <v>0</v>
      </c>
    </row>
    <row r="14" spans="2:12">
      <c r="B14" s="6" t="s">
        <v>1066</v>
      </c>
      <c r="C14" s="17">
        <v>1158922</v>
      </c>
      <c r="D14" s="18" t="s">
        <v>122</v>
      </c>
      <c r="E14" s="6" t="s">
        <v>360</v>
      </c>
      <c r="F14" s="6" t="s">
        <v>93</v>
      </c>
      <c r="G14" s="7">
        <v>18300</v>
      </c>
      <c r="H14" s="7">
        <v>188.8</v>
      </c>
      <c r="I14" s="7">
        <v>34.549999999999997</v>
      </c>
      <c r="J14" s="8">
        <v>1.9E-3</v>
      </c>
      <c r="K14" s="8">
        <v>0.58760000000000001</v>
      </c>
      <c r="L14" s="8">
        <v>0</v>
      </c>
    </row>
    <row r="15" spans="2:12">
      <c r="B15" s="6" t="s">
        <v>1067</v>
      </c>
      <c r="C15" s="17">
        <v>1156454</v>
      </c>
      <c r="D15" s="18" t="s">
        <v>122</v>
      </c>
      <c r="E15" s="6" t="s">
        <v>285</v>
      </c>
      <c r="F15" s="6" t="s">
        <v>93</v>
      </c>
      <c r="G15" s="7">
        <v>12500</v>
      </c>
      <c r="H15" s="7">
        <v>194</v>
      </c>
      <c r="I15" s="7">
        <v>24.25</v>
      </c>
      <c r="J15" s="8">
        <v>8.6999999999999994E-3</v>
      </c>
      <c r="K15" s="8">
        <v>0.41239999999999999</v>
      </c>
      <c r="L15" s="8">
        <v>0</v>
      </c>
    </row>
    <row r="16" spans="2:12">
      <c r="B16" s="3" t="s">
        <v>165</v>
      </c>
      <c r="C16" s="12"/>
      <c r="D16" s="19"/>
      <c r="E16" s="3"/>
      <c r="F16" s="3"/>
      <c r="G16" s="9">
        <v>0</v>
      </c>
      <c r="I16" s="9">
        <v>0</v>
      </c>
      <c r="K16" s="10">
        <v>0</v>
      </c>
      <c r="L16" s="10">
        <v>0</v>
      </c>
    </row>
    <row r="17" spans="2:12">
      <c r="B17" s="13" t="s">
        <v>1068</v>
      </c>
      <c r="C17" s="14"/>
      <c r="D17" s="20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20" spans="2:12">
      <c r="B20" s="6" t="s">
        <v>103</v>
      </c>
      <c r="C20" s="17"/>
      <c r="D20" s="18"/>
      <c r="E20" s="6"/>
      <c r="F20" s="6"/>
    </row>
    <row r="24" spans="2:12">
      <c r="B24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104</v>
      </c>
    </row>
    <row r="7" spans="2:12" ht="15.75">
      <c r="B7" s="2" t="s">
        <v>1069</v>
      </c>
    </row>
    <row r="8" spans="2:12">
      <c r="B8" s="3" t="s">
        <v>77</v>
      </c>
      <c r="C8" s="3" t="s">
        <v>78</v>
      </c>
      <c r="D8" s="3" t="s">
        <v>106</v>
      </c>
      <c r="E8" s="3" t="s">
        <v>161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1070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1071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1072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1073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876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102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1071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1074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1073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1075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876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103</v>
      </c>
      <c r="C25" s="17"/>
      <c r="D25" s="18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104</v>
      </c>
    </row>
    <row r="7" spans="2:11" ht="15.75">
      <c r="B7" s="2" t="s">
        <v>1076</v>
      </c>
    </row>
    <row r="8" spans="2:11">
      <c r="B8" s="3" t="s">
        <v>77</v>
      </c>
      <c r="C8" s="3" t="s">
        <v>78</v>
      </c>
      <c r="D8" s="3" t="s">
        <v>106</v>
      </c>
      <c r="E8" s="3" t="s">
        <v>161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112</v>
      </c>
      <c r="K8" s="3" t="s">
        <v>113</v>
      </c>
    </row>
    <row r="9" spans="2:11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</row>
    <row r="11" spans="2:11">
      <c r="B11" s="3" t="s">
        <v>1077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1078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1079</v>
      </c>
      <c r="C13" s="12"/>
      <c r="D13" s="19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103</v>
      </c>
      <c r="C16" s="17"/>
      <c r="D16" s="18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rightToLeft="1" workbookViewId="0">
      <selection activeCell="J14" sqref="J14:J16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104</v>
      </c>
    </row>
    <row r="7" spans="2:17" ht="15.75">
      <c r="B7" s="2" t="s">
        <v>1080</v>
      </c>
    </row>
    <row r="8" spans="2:17">
      <c r="B8" s="3" t="s">
        <v>77</v>
      </c>
      <c r="C8" s="3" t="s">
        <v>78</v>
      </c>
      <c r="D8" s="3" t="s">
        <v>1081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85</v>
      </c>
      <c r="O8" s="3" t="s">
        <v>111</v>
      </c>
      <c r="P8" s="3" t="s">
        <v>112</v>
      </c>
      <c r="Q8" s="3" t="s">
        <v>113</v>
      </c>
    </row>
    <row r="9" spans="2:17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88</v>
      </c>
      <c r="K9" s="4" t="s">
        <v>88</v>
      </c>
      <c r="L9" s="4" t="s">
        <v>116</v>
      </c>
      <c r="M9" s="4" t="s">
        <v>117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1082</v>
      </c>
      <c r="C11" s="12"/>
      <c r="D11" s="3"/>
      <c r="E11" s="3"/>
      <c r="F11" s="3"/>
      <c r="G11" s="3"/>
      <c r="H11" s="12">
        <v>3.15</v>
      </c>
      <c r="I11" s="3"/>
      <c r="K11" s="10">
        <v>1.6899999999999998E-2</v>
      </c>
      <c r="L11" s="9">
        <v>9774294</v>
      </c>
      <c r="N11" s="9">
        <v>9593.4599999999991</v>
      </c>
      <c r="P11" s="10">
        <v>1</v>
      </c>
      <c r="Q11" s="10">
        <v>6.1999999999999998E-3</v>
      </c>
    </row>
    <row r="12" spans="2:17">
      <c r="B12" s="3" t="s">
        <v>91</v>
      </c>
      <c r="C12" s="12"/>
      <c r="D12" s="3"/>
      <c r="E12" s="3"/>
      <c r="F12" s="3"/>
      <c r="G12" s="3"/>
      <c r="H12" s="12">
        <v>3.15</v>
      </c>
      <c r="I12" s="3"/>
      <c r="K12" s="10">
        <v>1.6899999999999998E-2</v>
      </c>
      <c r="L12" s="9">
        <v>9774294</v>
      </c>
      <c r="N12" s="9">
        <v>9593.4599999999991</v>
      </c>
      <c r="P12" s="10">
        <v>1</v>
      </c>
      <c r="Q12" s="10">
        <v>6.1999999999999998E-3</v>
      </c>
    </row>
    <row r="13" spans="2:17">
      <c r="B13" s="13" t="s">
        <v>1083</v>
      </c>
      <c r="C13" s="14"/>
      <c r="D13" s="13"/>
      <c r="E13" s="13"/>
      <c r="F13" s="13"/>
      <c r="G13" s="13"/>
      <c r="H13" s="14">
        <v>3.15</v>
      </c>
      <c r="I13" s="13"/>
      <c r="K13" s="16">
        <v>1.6899999999999998E-2</v>
      </c>
      <c r="L13" s="15">
        <v>9774294</v>
      </c>
      <c r="N13" s="15">
        <v>9593.4599999999991</v>
      </c>
      <c r="P13" s="16">
        <v>1</v>
      </c>
      <c r="Q13" s="16">
        <v>6.1999999999999998E-3</v>
      </c>
    </row>
    <row r="14" spans="2:17">
      <c r="B14" s="6" t="s">
        <v>1084</v>
      </c>
      <c r="C14" s="17">
        <v>1162304</v>
      </c>
      <c r="D14" s="6" t="s">
        <v>1085</v>
      </c>
      <c r="E14" s="6" t="s">
        <v>172</v>
      </c>
      <c r="F14" s="6" t="s">
        <v>173</v>
      </c>
      <c r="G14" s="6"/>
      <c r="H14" s="17">
        <v>5.59</v>
      </c>
      <c r="I14" s="6" t="s">
        <v>93</v>
      </c>
      <c r="J14" s="8">
        <v>2.4576000000000001E-2</v>
      </c>
      <c r="K14" s="8">
        <v>3.1099999999999999E-2</v>
      </c>
      <c r="L14" s="7">
        <v>759000</v>
      </c>
      <c r="M14" s="7">
        <v>100.1</v>
      </c>
      <c r="N14" s="7">
        <v>759.76</v>
      </c>
      <c r="O14" s="8">
        <v>2.7000000000000001E-3</v>
      </c>
      <c r="P14" s="8">
        <v>7.9200000000000007E-2</v>
      </c>
      <c r="Q14" s="8">
        <v>5.0000000000000001E-4</v>
      </c>
    </row>
    <row r="15" spans="2:17">
      <c r="B15" s="6" t="s">
        <v>1086</v>
      </c>
      <c r="C15" s="17">
        <v>1142215</v>
      </c>
      <c r="D15" s="6" t="s">
        <v>1087</v>
      </c>
      <c r="E15" s="6" t="s">
        <v>172</v>
      </c>
      <c r="F15" s="6" t="s">
        <v>173</v>
      </c>
      <c r="G15" s="6"/>
      <c r="H15" s="17">
        <v>2.57</v>
      </c>
      <c r="I15" s="6" t="s">
        <v>93</v>
      </c>
      <c r="J15" s="8">
        <v>6.1799999999999997E-3</v>
      </c>
      <c r="K15" s="8">
        <v>1.6E-2</v>
      </c>
      <c r="L15" s="7">
        <v>7900294</v>
      </c>
      <c r="M15" s="7">
        <v>98.76</v>
      </c>
      <c r="N15" s="7">
        <v>7802.33</v>
      </c>
      <c r="O15" s="8">
        <v>1.6000000000000001E-3</v>
      </c>
      <c r="P15" s="8">
        <v>0.81330000000000002</v>
      </c>
      <c r="Q15" s="8">
        <v>5.0000000000000001E-3</v>
      </c>
    </row>
    <row r="16" spans="2:17">
      <c r="B16" s="6" t="s">
        <v>1088</v>
      </c>
      <c r="C16" s="17">
        <v>1162577</v>
      </c>
      <c r="D16" s="6" t="s">
        <v>1087</v>
      </c>
      <c r="E16" s="6" t="s">
        <v>172</v>
      </c>
      <c r="F16" s="6" t="s">
        <v>173</v>
      </c>
      <c r="G16" s="6"/>
      <c r="H16" s="17">
        <v>5.73</v>
      </c>
      <c r="I16" s="6" t="s">
        <v>93</v>
      </c>
      <c r="J16" s="8">
        <v>5.0000000000000001E-4</v>
      </c>
      <c r="K16" s="8">
        <v>1.32E-2</v>
      </c>
      <c r="L16" s="7">
        <v>1115000</v>
      </c>
      <c r="M16" s="7">
        <v>92.5</v>
      </c>
      <c r="N16" s="7">
        <v>1031.3800000000001</v>
      </c>
      <c r="O16" s="8">
        <v>1.4E-3</v>
      </c>
      <c r="P16" s="8">
        <v>0.1075</v>
      </c>
      <c r="Q16" s="8">
        <v>6.9999999999999999E-4</v>
      </c>
    </row>
    <row r="17" spans="2:17">
      <c r="B17" s="13" t="s">
        <v>1089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1090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1091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1092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1093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1094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102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1083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1089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1090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1091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1092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1093</v>
      </c>
      <c r="C29" s="14"/>
      <c r="D29" s="13"/>
      <c r="E29" s="13"/>
      <c r="F29" s="13"/>
      <c r="G29" s="13"/>
      <c r="I29" s="13"/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1094</v>
      </c>
      <c r="C30" s="14"/>
      <c r="D30" s="13"/>
      <c r="E30" s="13"/>
      <c r="F30" s="13"/>
      <c r="G30" s="13"/>
      <c r="I30" s="13"/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103</v>
      </c>
      <c r="C33" s="17"/>
      <c r="D33" s="6"/>
      <c r="E33" s="6"/>
      <c r="F33" s="6"/>
      <c r="G33" s="6"/>
      <c r="I33" s="6"/>
    </row>
    <row r="37" spans="2:9">
      <c r="B37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1095</v>
      </c>
    </row>
    <row r="7" spans="2:16" ht="15.75">
      <c r="B7" s="2" t="s">
        <v>105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107</v>
      </c>
      <c r="G8" s="3" t="s">
        <v>108</v>
      </c>
      <c r="H8" s="3" t="s">
        <v>82</v>
      </c>
      <c r="I8" s="3" t="s">
        <v>83</v>
      </c>
      <c r="J8" s="3" t="s">
        <v>84</v>
      </c>
      <c r="K8" s="3" t="s">
        <v>109</v>
      </c>
      <c r="L8" s="3" t="s">
        <v>43</v>
      </c>
      <c r="M8" s="3" t="s">
        <v>1096</v>
      </c>
      <c r="N8" s="3" t="s">
        <v>111</v>
      </c>
      <c r="O8" s="3" t="s">
        <v>112</v>
      </c>
      <c r="P8" s="3" t="s">
        <v>113</v>
      </c>
    </row>
    <row r="9" spans="2:16">
      <c r="B9" s="4"/>
      <c r="C9" s="4"/>
      <c r="D9" s="4"/>
      <c r="E9" s="4"/>
      <c r="F9" s="4" t="s">
        <v>114</v>
      </c>
      <c r="G9" s="4" t="s">
        <v>115</v>
      </c>
      <c r="H9" s="4"/>
      <c r="I9" s="4" t="s">
        <v>88</v>
      </c>
      <c r="J9" s="4" t="s">
        <v>88</v>
      </c>
      <c r="K9" s="4" t="s">
        <v>116</v>
      </c>
      <c r="L9" s="4" t="s">
        <v>117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118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1097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519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1098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1099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155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102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152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1100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103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1095</v>
      </c>
    </row>
    <row r="7" spans="2:19" ht="15.75">
      <c r="B7" s="2" t="s">
        <v>159</v>
      </c>
    </row>
    <row r="8" spans="2:19">
      <c r="B8" s="3" t="s">
        <v>77</v>
      </c>
      <c r="C8" s="3" t="s">
        <v>78</v>
      </c>
      <c r="D8" s="3" t="s">
        <v>160</v>
      </c>
      <c r="E8" s="3" t="s">
        <v>79</v>
      </c>
      <c r="F8" s="3" t="s">
        <v>161</v>
      </c>
      <c r="G8" s="3" t="s">
        <v>80</v>
      </c>
      <c r="H8" s="3" t="s">
        <v>81</v>
      </c>
      <c r="I8" s="3" t="s">
        <v>107</v>
      </c>
      <c r="J8" s="3" t="s">
        <v>108</v>
      </c>
      <c r="K8" s="3" t="s">
        <v>82</v>
      </c>
      <c r="L8" s="3" t="s">
        <v>83</v>
      </c>
      <c r="M8" s="3" t="s">
        <v>84</v>
      </c>
      <c r="N8" s="3" t="s">
        <v>109</v>
      </c>
      <c r="O8" s="3" t="s">
        <v>43</v>
      </c>
      <c r="P8" s="3" t="s">
        <v>1096</v>
      </c>
      <c r="Q8" s="3" t="s">
        <v>111</v>
      </c>
      <c r="R8" s="3" t="s">
        <v>112</v>
      </c>
      <c r="S8" s="3" t="s">
        <v>113</v>
      </c>
    </row>
    <row r="9" spans="2:19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/>
      <c r="L9" s="4" t="s">
        <v>88</v>
      </c>
      <c r="M9" s="4" t="s">
        <v>88</v>
      </c>
      <c r="N9" s="4" t="s">
        <v>116</v>
      </c>
      <c r="O9" s="4" t="s">
        <v>117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162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1101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1102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164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876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1064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1103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1104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rightToLeft="1" workbookViewId="0">
      <selection activeCell="N35" sqref="N35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1095</v>
      </c>
    </row>
    <row r="7" spans="2:19" ht="15.75">
      <c r="B7" s="2" t="s">
        <v>168</v>
      </c>
    </row>
    <row r="8" spans="2:19">
      <c r="B8" s="3" t="s">
        <v>77</v>
      </c>
      <c r="C8" s="3" t="s">
        <v>78</v>
      </c>
      <c r="D8" s="3" t="s">
        <v>160</v>
      </c>
      <c r="E8" s="3" t="s">
        <v>79</v>
      </c>
      <c r="F8" s="3" t="s">
        <v>161</v>
      </c>
      <c r="G8" s="3" t="s">
        <v>80</v>
      </c>
      <c r="H8" s="3" t="s">
        <v>81</v>
      </c>
      <c r="I8" s="3" t="s">
        <v>107</v>
      </c>
      <c r="J8" s="3" t="s">
        <v>108</v>
      </c>
      <c r="K8" s="3" t="s">
        <v>82</v>
      </c>
      <c r="L8" s="3" t="s">
        <v>83</v>
      </c>
      <c r="M8" s="3" t="s">
        <v>84</v>
      </c>
      <c r="N8" s="3" t="s">
        <v>109</v>
      </c>
      <c r="O8" s="3" t="s">
        <v>43</v>
      </c>
      <c r="P8" s="3" t="s">
        <v>1096</v>
      </c>
      <c r="Q8" s="3" t="s">
        <v>111</v>
      </c>
      <c r="R8" s="3" t="s">
        <v>112</v>
      </c>
      <c r="S8" s="3" t="s">
        <v>113</v>
      </c>
    </row>
    <row r="9" spans="2:19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/>
      <c r="L9" s="4" t="s">
        <v>88</v>
      </c>
      <c r="M9" s="4" t="s">
        <v>88</v>
      </c>
      <c r="N9" s="4" t="s">
        <v>116</v>
      </c>
      <c r="O9" s="4" t="s">
        <v>117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1030</v>
      </c>
      <c r="C11" s="12"/>
      <c r="D11" s="3"/>
      <c r="E11" s="3"/>
      <c r="F11" s="3"/>
      <c r="G11" s="3"/>
      <c r="H11" s="3"/>
      <c r="I11" s="3"/>
      <c r="J11" s="25">
        <v>1.7617652884429633</v>
      </c>
      <c r="K11" s="3"/>
      <c r="M11" s="10">
        <v>8.5168662650835322E-2</v>
      </c>
      <c r="N11" s="9">
        <f>N12+N32</f>
        <v>38061054.450000003</v>
      </c>
      <c r="P11" s="9">
        <f>P12+P32</f>
        <v>33105.64</v>
      </c>
      <c r="R11" s="10">
        <v>1</v>
      </c>
      <c r="S11" s="10">
        <v>2.5000000000000001E-2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5">
        <v>1.7617652884429633</v>
      </c>
      <c r="K12" s="3"/>
      <c r="M12" s="10">
        <v>8.5168662650835322E-2</v>
      </c>
      <c r="N12" s="9">
        <f>N13+N21+N25+N31</f>
        <v>38061054.450000003</v>
      </c>
      <c r="P12" s="9">
        <f>P13+P21+P25+P31</f>
        <v>33105.64</v>
      </c>
      <c r="R12" s="10">
        <v>1</v>
      </c>
      <c r="S12" s="10">
        <v>2.5000000000000001E-2</v>
      </c>
    </row>
    <row r="13" spans="2:19">
      <c r="B13" s="13" t="s">
        <v>1101</v>
      </c>
      <c r="C13" s="14"/>
      <c r="D13" s="13"/>
      <c r="E13" s="13"/>
      <c r="F13" s="13"/>
      <c r="G13" s="13"/>
      <c r="H13" s="13"/>
      <c r="I13" s="13"/>
      <c r="J13" s="26">
        <v>1.3102657106622293</v>
      </c>
      <c r="K13" s="13"/>
      <c r="M13" s="16">
        <v>0.11906117599465908</v>
      </c>
      <c r="N13" s="15">
        <f>SUM(N14:N20)</f>
        <v>27743818.449999999</v>
      </c>
      <c r="P13" s="15">
        <f>SUM(P14:P20)</f>
        <v>20146.349999999999</v>
      </c>
      <c r="R13" s="16">
        <v>0.66569999999999996</v>
      </c>
      <c r="S13" s="16">
        <v>1.66E-2</v>
      </c>
    </row>
    <row r="14" spans="2:19">
      <c r="B14" s="6" t="s">
        <v>1105</v>
      </c>
      <c r="C14" s="17">
        <v>1106822</v>
      </c>
      <c r="D14" s="6"/>
      <c r="E14" s="18">
        <v>513938548</v>
      </c>
      <c r="F14" s="6" t="s">
        <v>252</v>
      </c>
      <c r="G14" s="6" t="s">
        <v>193</v>
      </c>
      <c r="H14" s="6" t="s">
        <v>194</v>
      </c>
      <c r="I14" s="6" t="s">
        <v>1106</v>
      </c>
      <c r="J14" s="27">
        <v>2.5</v>
      </c>
      <c r="K14" s="6" t="s">
        <v>93</v>
      </c>
      <c r="L14" s="8">
        <v>4.9000000000000002E-2</v>
      </c>
      <c r="M14" s="8">
        <v>1.0800000000000001E-2</v>
      </c>
      <c r="N14" s="7">
        <v>3682888.21</v>
      </c>
      <c r="O14" s="7">
        <v>133.93</v>
      </c>
      <c r="P14" s="7">
        <v>4932.49</v>
      </c>
      <c r="Q14" s="8">
        <v>1.67E-2</v>
      </c>
      <c r="R14" s="8">
        <v>0.12720000000000001</v>
      </c>
      <c r="S14" s="8">
        <v>3.2000000000000002E-3</v>
      </c>
    </row>
    <row r="15" spans="2:19">
      <c r="B15" s="6" t="s">
        <v>1107</v>
      </c>
      <c r="C15" s="17">
        <v>200062396</v>
      </c>
      <c r="D15" s="6"/>
      <c r="E15" s="6"/>
      <c r="F15" s="6" t="s">
        <v>1108</v>
      </c>
      <c r="G15" s="6" t="s">
        <v>261</v>
      </c>
      <c r="H15" s="6" t="s">
        <v>194</v>
      </c>
      <c r="I15" s="6" t="s">
        <v>1109</v>
      </c>
      <c r="J15" s="27">
        <v>0.63</v>
      </c>
      <c r="K15" s="6" t="s">
        <v>93</v>
      </c>
      <c r="L15" s="8">
        <v>7.0900000000000005E-2</v>
      </c>
      <c r="M15" s="8">
        <v>1.9699999999999999E-2</v>
      </c>
      <c r="N15" s="7">
        <v>4172423.17</v>
      </c>
      <c r="O15" s="7">
        <v>125.93</v>
      </c>
      <c r="P15" s="7">
        <v>5254.33</v>
      </c>
      <c r="Q15" s="8">
        <v>3.5400000000000001E-2</v>
      </c>
      <c r="R15" s="8">
        <v>0.13550000000000001</v>
      </c>
      <c r="S15" s="8">
        <v>3.3999999999999998E-3</v>
      </c>
    </row>
    <row r="16" spans="2:19">
      <c r="B16" s="6" t="s">
        <v>1110</v>
      </c>
      <c r="C16" s="17">
        <v>1161009</v>
      </c>
      <c r="D16" s="6"/>
      <c r="E16" s="18">
        <v>513893123</v>
      </c>
      <c r="F16" s="6" t="s">
        <v>258</v>
      </c>
      <c r="G16" s="6" t="s">
        <v>265</v>
      </c>
      <c r="H16" s="6" t="s">
        <v>173</v>
      </c>
      <c r="I16" s="6" t="s">
        <v>1111</v>
      </c>
      <c r="J16" s="27">
        <v>1.83</v>
      </c>
      <c r="K16" s="6" t="s">
        <v>93</v>
      </c>
      <c r="L16" s="8">
        <v>1.6E-2</v>
      </c>
      <c r="M16" s="8">
        <v>5.0900000000000001E-2</v>
      </c>
      <c r="N16" s="7">
        <v>990000</v>
      </c>
      <c r="O16" s="7">
        <v>94.19</v>
      </c>
      <c r="P16" s="7">
        <v>932.48</v>
      </c>
      <c r="Q16" s="8">
        <v>2.2000000000000001E-3</v>
      </c>
      <c r="R16" s="8">
        <v>2.41E-2</v>
      </c>
      <c r="S16" s="8">
        <v>5.9999999999999995E-4</v>
      </c>
    </row>
    <row r="17" spans="2:19">
      <c r="B17" s="6" t="s">
        <v>1112</v>
      </c>
      <c r="C17" s="17">
        <v>1094747</v>
      </c>
      <c r="D17" s="6"/>
      <c r="E17" s="18">
        <v>513734566</v>
      </c>
      <c r="F17" s="6" t="s">
        <v>1108</v>
      </c>
      <c r="G17" s="6" t="s">
        <v>278</v>
      </c>
      <c r="H17" s="6" t="s">
        <v>173</v>
      </c>
      <c r="I17" s="6" t="s">
        <v>1113</v>
      </c>
      <c r="J17" s="27">
        <v>0.87</v>
      </c>
      <c r="K17" s="6" t="s">
        <v>93</v>
      </c>
      <c r="L17" s="8">
        <v>6.7000000000000004E-2</v>
      </c>
      <c r="M17" s="8">
        <v>1.4800000000000001E-2</v>
      </c>
      <c r="N17" s="7">
        <v>686509.69</v>
      </c>
      <c r="O17" s="7">
        <v>129.01</v>
      </c>
      <c r="P17" s="7">
        <v>885.67</v>
      </c>
      <c r="Q17" s="8">
        <v>8.4400000000000003E-2</v>
      </c>
      <c r="R17" s="8">
        <v>2.2800000000000001E-2</v>
      </c>
      <c r="S17" s="8">
        <v>5.9999999999999995E-4</v>
      </c>
    </row>
    <row r="18" spans="2:19">
      <c r="B18" s="6" t="s">
        <v>1114</v>
      </c>
      <c r="C18" s="17">
        <v>1092774</v>
      </c>
      <c r="D18" s="6"/>
      <c r="E18" s="18">
        <v>513734566</v>
      </c>
      <c r="F18" s="6" t="s">
        <v>1108</v>
      </c>
      <c r="G18" s="6" t="s">
        <v>278</v>
      </c>
      <c r="H18" s="6" t="s">
        <v>173</v>
      </c>
      <c r="I18" s="6" t="s">
        <v>1115</v>
      </c>
      <c r="J18" s="27">
        <v>0.49</v>
      </c>
      <c r="K18" s="6" t="s">
        <v>93</v>
      </c>
      <c r="L18" s="8">
        <v>6.7000000000000004E-2</v>
      </c>
      <c r="M18" s="8">
        <v>5.8500000000000003E-2</v>
      </c>
      <c r="N18" s="7">
        <v>1722333.34</v>
      </c>
      <c r="O18" s="7">
        <v>126.8</v>
      </c>
      <c r="P18" s="7">
        <v>2183.92</v>
      </c>
      <c r="Q18" s="8">
        <v>0.1229</v>
      </c>
      <c r="R18" s="8">
        <v>5.6300000000000003E-2</v>
      </c>
      <c r="S18" s="8">
        <v>1.4E-3</v>
      </c>
    </row>
    <row r="19" spans="2:19">
      <c r="B19" s="6" t="s">
        <v>1123</v>
      </c>
      <c r="C19" s="17">
        <v>1101567</v>
      </c>
      <c r="D19" s="6"/>
      <c r="E19" s="18">
        <v>520043563</v>
      </c>
      <c r="F19" s="6" t="s">
        <v>1117</v>
      </c>
      <c r="G19" s="6" t="s">
        <v>1124</v>
      </c>
      <c r="H19" s="6" t="s">
        <v>173</v>
      </c>
      <c r="I19" s="6" t="s">
        <v>1125</v>
      </c>
      <c r="J19" s="27">
        <v>1.21</v>
      </c>
      <c r="K19" s="6" t="s">
        <v>93</v>
      </c>
      <c r="L19" s="8">
        <v>5.6000000000000001E-2</v>
      </c>
      <c r="M19" s="33">
        <v>0.34470000000000001</v>
      </c>
      <c r="N19" s="7">
        <v>16450677.880000001</v>
      </c>
      <c r="O19" s="7">
        <v>36.21</v>
      </c>
      <c r="P19" s="7">
        <v>5957.46</v>
      </c>
      <c r="Q19" s="8">
        <v>3.9899999999999998E-2</v>
      </c>
      <c r="R19" s="8">
        <v>0.1537</v>
      </c>
      <c r="S19" s="8">
        <v>3.8E-3</v>
      </c>
    </row>
    <row r="20" spans="2:19">
      <c r="B20" s="6" t="s">
        <v>1132</v>
      </c>
      <c r="C20" s="17">
        <v>1115096</v>
      </c>
      <c r="D20" s="6"/>
      <c r="E20" s="18">
        <v>510928518</v>
      </c>
      <c r="F20" s="6" t="s">
        <v>252</v>
      </c>
      <c r="G20" s="6" t="s">
        <v>290</v>
      </c>
      <c r="H20" s="6"/>
      <c r="I20" s="6" t="s">
        <v>1133</v>
      </c>
      <c r="J20" s="27">
        <v>8.01</v>
      </c>
      <c r="K20" s="6" t="s">
        <v>93</v>
      </c>
      <c r="L20" s="8">
        <v>7.1499999999999994E-2</v>
      </c>
      <c r="M20" s="8">
        <v>7.1499999999999994E-2</v>
      </c>
      <c r="N20" s="7">
        <v>38986.160000000003</v>
      </c>
      <c r="O20" s="7">
        <v>0</v>
      </c>
      <c r="P20" s="7">
        <v>0</v>
      </c>
      <c r="R20" s="8">
        <v>0</v>
      </c>
      <c r="S20" s="8">
        <v>0</v>
      </c>
    </row>
    <row r="21" spans="2:19">
      <c r="B21" s="13" t="s">
        <v>1102</v>
      </c>
      <c r="C21" s="14"/>
      <c r="D21" s="13"/>
      <c r="E21" s="13"/>
      <c r="F21" s="13"/>
      <c r="G21" s="13"/>
      <c r="H21" s="13"/>
      <c r="I21" s="13"/>
      <c r="J21" s="26">
        <v>2.3320274810736845</v>
      </c>
      <c r="K21" s="13"/>
      <c r="L21" s="29"/>
      <c r="M21" s="16">
        <v>2.6800000000000001E-2</v>
      </c>
      <c r="N21" s="15">
        <v>7695537.6200000001</v>
      </c>
      <c r="P21" s="15">
        <v>7723.19</v>
      </c>
      <c r="R21" s="16">
        <v>0.19919999999999999</v>
      </c>
      <c r="S21" s="16">
        <v>5.0000000000000001E-3</v>
      </c>
    </row>
    <row r="22" spans="2:19">
      <c r="B22" s="6" t="s">
        <v>1134</v>
      </c>
      <c r="C22" s="17">
        <v>1155506</v>
      </c>
      <c r="D22" s="6"/>
      <c r="E22" s="6"/>
      <c r="F22" s="6" t="s">
        <v>155</v>
      </c>
      <c r="G22" s="6" t="s">
        <v>217</v>
      </c>
      <c r="H22" s="6" t="s">
        <v>173</v>
      </c>
      <c r="I22" s="6" t="s">
        <v>1135</v>
      </c>
      <c r="J22" s="27">
        <v>1.95</v>
      </c>
      <c r="K22" s="6" t="s">
        <v>93</v>
      </c>
      <c r="L22" s="8">
        <v>2.75E-2</v>
      </c>
      <c r="M22" s="8">
        <v>2.75E-2</v>
      </c>
      <c r="N22" s="7">
        <v>4477389.3499999996</v>
      </c>
      <c r="O22" s="7">
        <v>100.85</v>
      </c>
      <c r="P22" s="7">
        <v>4515.45</v>
      </c>
      <c r="Q22" s="8">
        <v>4.0000000000000001E-3</v>
      </c>
      <c r="R22" s="8">
        <v>0.11650000000000001</v>
      </c>
      <c r="S22" s="8">
        <v>2.8999999999999998E-3</v>
      </c>
    </row>
    <row r="23" spans="2:19">
      <c r="B23" s="6" t="s">
        <v>1136</v>
      </c>
      <c r="C23" s="17">
        <v>1158799</v>
      </c>
      <c r="D23" s="6"/>
      <c r="E23" s="6"/>
      <c r="F23" s="6" t="s">
        <v>252</v>
      </c>
      <c r="G23" s="6" t="s">
        <v>217</v>
      </c>
      <c r="H23" s="6" t="s">
        <v>173</v>
      </c>
      <c r="I23" s="6" t="s">
        <v>1137</v>
      </c>
      <c r="J23" s="27">
        <v>1.1599999999999999</v>
      </c>
      <c r="K23" s="6" t="s">
        <v>93</v>
      </c>
      <c r="L23" s="8">
        <v>1.14E-2</v>
      </c>
      <c r="M23" s="8">
        <v>1.14E-2</v>
      </c>
      <c r="N23" s="7">
        <v>1298148.27</v>
      </c>
      <c r="O23" s="7">
        <v>99.42</v>
      </c>
      <c r="P23" s="7">
        <v>1290.6199999999999</v>
      </c>
      <c r="Q23" s="8">
        <v>1.8E-3</v>
      </c>
      <c r="R23" s="8">
        <v>3.3300000000000003E-2</v>
      </c>
      <c r="S23" s="8">
        <v>8.0000000000000004E-4</v>
      </c>
    </row>
    <row r="24" spans="2:19">
      <c r="B24" s="6" t="s">
        <v>1138</v>
      </c>
      <c r="C24" s="17">
        <v>1151141</v>
      </c>
      <c r="D24" s="6"/>
      <c r="E24" s="18">
        <v>514189596</v>
      </c>
      <c r="F24" s="6" t="s">
        <v>155</v>
      </c>
      <c r="G24" s="6" t="s">
        <v>254</v>
      </c>
      <c r="H24" s="6" t="s">
        <v>173</v>
      </c>
      <c r="I24" s="6" t="s">
        <v>1139</v>
      </c>
      <c r="J24" s="27">
        <v>4</v>
      </c>
      <c r="K24" s="6" t="s">
        <v>93</v>
      </c>
      <c r="L24" s="8">
        <v>3.5499999999999997E-2</v>
      </c>
      <c r="M24" s="8">
        <v>3.5499999999999997E-2</v>
      </c>
      <c r="N24" s="7">
        <v>1920000</v>
      </c>
      <c r="O24" s="7">
        <v>99.85</v>
      </c>
      <c r="P24" s="7">
        <v>1917.12</v>
      </c>
      <c r="Q24" s="8">
        <v>6.4000000000000003E-3</v>
      </c>
      <c r="R24" s="8">
        <v>4.9399999999999999E-2</v>
      </c>
      <c r="S24" s="8">
        <v>1.1999999999999999E-3</v>
      </c>
    </row>
    <row r="25" spans="2:19">
      <c r="B25" s="13" t="s">
        <v>164</v>
      </c>
      <c r="C25" s="14"/>
      <c r="D25" s="13"/>
      <c r="E25" s="13"/>
      <c r="F25" s="13"/>
      <c r="G25" s="13"/>
      <c r="H25" s="13"/>
      <c r="I25" s="13"/>
      <c r="J25" s="26">
        <v>2.6552092206031208</v>
      </c>
      <c r="K25" s="13"/>
      <c r="L25" s="29"/>
      <c r="M25" s="16">
        <v>4.0899999999999999E-2</v>
      </c>
      <c r="N25" s="15">
        <v>2621698.38</v>
      </c>
      <c r="P25" s="15">
        <v>5236.1000000000004</v>
      </c>
      <c r="R25" s="16">
        <v>0.1351</v>
      </c>
      <c r="S25" s="16">
        <v>3.3999999999999998E-3</v>
      </c>
    </row>
    <row r="26" spans="2:19">
      <c r="B26" s="6" t="s">
        <v>1140</v>
      </c>
      <c r="C26" s="17">
        <v>1132166</v>
      </c>
      <c r="D26" s="6"/>
      <c r="E26" s="18">
        <v>514914001</v>
      </c>
      <c r="F26" s="6" t="s">
        <v>285</v>
      </c>
      <c r="G26" s="6" t="s">
        <v>200</v>
      </c>
      <c r="H26" s="6" t="s">
        <v>173</v>
      </c>
      <c r="I26" s="6" t="s">
        <v>1141</v>
      </c>
      <c r="J26" s="28">
        <v>0.74</v>
      </c>
      <c r="K26" s="6" t="s">
        <v>44</v>
      </c>
      <c r="L26" s="8">
        <v>4.4350000000000001E-2</v>
      </c>
      <c r="M26" s="8">
        <v>4.4299999999999999E-2</v>
      </c>
      <c r="N26" s="7">
        <v>338057.6</v>
      </c>
      <c r="O26" s="7">
        <v>102.46</v>
      </c>
      <c r="P26" s="7">
        <v>1234.82</v>
      </c>
      <c r="Q26" s="8">
        <v>8.0000000000000004E-4</v>
      </c>
      <c r="R26" s="8">
        <v>3.1800000000000002E-2</v>
      </c>
      <c r="S26" s="8">
        <v>8.0000000000000004E-4</v>
      </c>
    </row>
    <row r="27" spans="2:19">
      <c r="B27" s="6" t="s">
        <v>1142</v>
      </c>
      <c r="C27" s="17">
        <v>1132174</v>
      </c>
      <c r="D27" s="6"/>
      <c r="E27" s="18">
        <v>514914001</v>
      </c>
      <c r="F27" s="6" t="s">
        <v>285</v>
      </c>
      <c r="G27" s="6" t="s">
        <v>200</v>
      </c>
      <c r="H27" s="6" t="s">
        <v>173</v>
      </c>
      <c r="I27" s="6" t="s">
        <v>1141</v>
      </c>
      <c r="J27" s="28">
        <v>3.41</v>
      </c>
      <c r="K27" s="6" t="s">
        <v>44</v>
      </c>
      <c r="L27" s="8">
        <v>5.0819999999999997E-2</v>
      </c>
      <c r="M27" s="8">
        <v>5.0799999999999998E-2</v>
      </c>
      <c r="N27" s="7">
        <v>300543.2</v>
      </c>
      <c r="O27" s="7">
        <v>98.15</v>
      </c>
      <c r="P27" s="7">
        <v>1051.6099999999999</v>
      </c>
      <c r="Q27" s="8">
        <v>8.0000000000000004E-4</v>
      </c>
      <c r="R27" s="8">
        <v>2.7099999999999999E-2</v>
      </c>
      <c r="S27" s="8">
        <v>6.9999999999999999E-4</v>
      </c>
    </row>
    <row r="28" spans="2:19">
      <c r="B28" s="6" t="s">
        <v>1143</v>
      </c>
      <c r="C28" s="17">
        <v>1132182</v>
      </c>
      <c r="D28" s="6"/>
      <c r="E28" s="18">
        <v>514914001</v>
      </c>
      <c r="F28" s="6" t="s">
        <v>285</v>
      </c>
      <c r="G28" s="6" t="s">
        <v>200</v>
      </c>
      <c r="H28" s="6" t="s">
        <v>173</v>
      </c>
      <c r="I28" s="6" t="s">
        <v>1141</v>
      </c>
      <c r="J28" s="28">
        <v>4.93</v>
      </c>
      <c r="K28" s="6" t="s">
        <v>44</v>
      </c>
      <c r="L28" s="8">
        <v>5.4120000000000001E-2</v>
      </c>
      <c r="M28" s="8">
        <v>5.4100000000000002E-2</v>
      </c>
      <c r="N28" s="7">
        <v>216133.6</v>
      </c>
      <c r="O28" s="7">
        <v>97.24</v>
      </c>
      <c r="P28" s="7">
        <v>749.25</v>
      </c>
      <c r="Q28" s="8">
        <v>5.0000000000000001E-4</v>
      </c>
      <c r="R28" s="8">
        <v>1.9300000000000001E-2</v>
      </c>
      <c r="S28" s="8">
        <v>5.0000000000000001E-4</v>
      </c>
    </row>
    <row r="29" spans="2:19">
      <c r="B29" s="6" t="s">
        <v>1144</v>
      </c>
      <c r="C29" s="17">
        <v>6510044</v>
      </c>
      <c r="D29" s="6"/>
      <c r="E29" s="18">
        <v>520015041</v>
      </c>
      <c r="F29" s="6" t="s">
        <v>252</v>
      </c>
      <c r="G29" s="6" t="s">
        <v>290</v>
      </c>
      <c r="H29" s="6"/>
      <c r="I29" s="6" t="s">
        <v>1145</v>
      </c>
      <c r="J29" s="28">
        <v>2.92</v>
      </c>
      <c r="K29" s="6" t="s">
        <v>44</v>
      </c>
      <c r="L29" s="8">
        <v>0.03</v>
      </c>
      <c r="M29" s="8">
        <v>0.03</v>
      </c>
      <c r="N29" s="7">
        <v>1653280.51</v>
      </c>
      <c r="O29" s="7">
        <v>31.38</v>
      </c>
      <c r="P29" s="7">
        <v>1849.52</v>
      </c>
      <c r="Q29" s="8">
        <v>5.1000000000000004E-3</v>
      </c>
      <c r="R29" s="8">
        <v>4.7699999999999999E-2</v>
      </c>
      <c r="S29" s="8">
        <v>1.1999999999999999E-3</v>
      </c>
    </row>
    <row r="30" spans="2:19">
      <c r="B30" s="6" t="s">
        <v>1146</v>
      </c>
      <c r="C30" s="17">
        <v>6510069</v>
      </c>
      <c r="D30" s="6"/>
      <c r="E30" s="18">
        <v>520015041</v>
      </c>
      <c r="F30" s="6" t="s">
        <v>252</v>
      </c>
      <c r="G30" s="6" t="s">
        <v>290</v>
      </c>
      <c r="H30" s="6"/>
      <c r="I30" s="6" t="s">
        <v>1145</v>
      </c>
      <c r="J30" s="28">
        <v>0.88</v>
      </c>
      <c r="K30" s="6" t="s">
        <v>44</v>
      </c>
      <c r="L30" s="8">
        <v>2.8000000000000001E-2</v>
      </c>
      <c r="M30" s="8">
        <v>2.8000000000000001E-2</v>
      </c>
      <c r="N30" s="7">
        <v>113683.47</v>
      </c>
      <c r="O30" s="7">
        <v>86.58</v>
      </c>
      <c r="P30" s="7">
        <v>350.89</v>
      </c>
      <c r="Q30" s="8">
        <v>2.3E-3</v>
      </c>
      <c r="R30" s="8">
        <v>9.1000000000000004E-3</v>
      </c>
      <c r="S30" s="8">
        <v>2.0000000000000001E-4</v>
      </c>
    </row>
    <row r="31" spans="2:19">
      <c r="B31" s="13" t="s">
        <v>876</v>
      </c>
      <c r="C31" s="14"/>
      <c r="D31" s="13"/>
      <c r="E31" s="13"/>
      <c r="F31" s="13"/>
      <c r="G31" s="13"/>
      <c r="H31" s="13"/>
      <c r="I31" s="13"/>
      <c r="K31" s="13"/>
      <c r="L31" s="29"/>
      <c r="N31" s="15">
        <v>0</v>
      </c>
      <c r="P31" s="15">
        <v>0</v>
      </c>
      <c r="R31" s="16">
        <v>0</v>
      </c>
      <c r="S31" s="16">
        <v>0</v>
      </c>
    </row>
    <row r="32" spans="2:19">
      <c r="B32" s="3" t="s">
        <v>102</v>
      </c>
      <c r="C32" s="12"/>
      <c r="D32" s="3"/>
      <c r="E32" s="3"/>
      <c r="F32" s="3"/>
      <c r="G32" s="3"/>
      <c r="H32" s="3"/>
      <c r="I32" s="3"/>
      <c r="K32" s="3"/>
      <c r="N32" s="9">
        <v>0</v>
      </c>
      <c r="P32" s="9">
        <v>0</v>
      </c>
      <c r="R32" s="10">
        <v>0</v>
      </c>
      <c r="S32" s="10">
        <v>0</v>
      </c>
    </row>
    <row r="33" spans="2:19">
      <c r="B33" s="13" t="s">
        <v>1147</v>
      </c>
      <c r="C33" s="14"/>
      <c r="D33" s="13"/>
      <c r="E33" s="13"/>
      <c r="F33" s="13"/>
      <c r="G33" s="13"/>
      <c r="H33" s="13"/>
      <c r="I33" s="13"/>
      <c r="K33" s="13"/>
      <c r="N33" s="15">
        <v>0</v>
      </c>
      <c r="P33" s="15">
        <v>0</v>
      </c>
      <c r="R33" s="16">
        <v>0</v>
      </c>
      <c r="S33" s="16">
        <v>0</v>
      </c>
    </row>
    <row r="34" spans="2:19">
      <c r="B34" s="13" t="s">
        <v>1148</v>
      </c>
      <c r="C34" s="14"/>
      <c r="D34" s="13"/>
      <c r="E34" s="13"/>
      <c r="F34" s="13"/>
      <c r="G34" s="13"/>
      <c r="H34" s="13"/>
      <c r="I34" s="13"/>
      <c r="K34" s="13"/>
      <c r="N34" s="15">
        <v>0</v>
      </c>
      <c r="P34" s="15">
        <v>0</v>
      </c>
      <c r="R34" s="16">
        <v>0</v>
      </c>
      <c r="S34" s="16">
        <v>0</v>
      </c>
    </row>
    <row r="37" spans="2:19">
      <c r="B37" s="6" t="s">
        <v>103</v>
      </c>
      <c r="C37" s="17"/>
      <c r="D37" s="6"/>
      <c r="E37" s="6"/>
      <c r="F37" s="6"/>
      <c r="G37" s="6"/>
      <c r="H37" s="6"/>
      <c r="I37" s="6"/>
      <c r="K37" s="6"/>
    </row>
    <row r="41" spans="2:19">
      <c r="B41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>
      <selection activeCell="K15" sqref="K15"/>
    </sheetView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12.7109375" customWidth="1"/>
    <col min="7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1095</v>
      </c>
    </row>
    <row r="7" spans="2:13" ht="15.75">
      <c r="B7" s="2" t="s">
        <v>450</v>
      </c>
    </row>
    <row r="8" spans="2:13">
      <c r="B8" s="3" t="s">
        <v>77</v>
      </c>
      <c r="C8" s="3" t="s">
        <v>78</v>
      </c>
      <c r="D8" s="3" t="s">
        <v>160</v>
      </c>
      <c r="E8" s="3" t="s">
        <v>79</v>
      </c>
      <c r="F8" s="3" t="s">
        <v>161</v>
      </c>
      <c r="G8" s="3" t="s">
        <v>82</v>
      </c>
      <c r="H8" s="3" t="s">
        <v>109</v>
      </c>
      <c r="I8" s="3" t="s">
        <v>43</v>
      </c>
      <c r="J8" s="3" t="s">
        <v>1096</v>
      </c>
      <c r="K8" s="3" t="s">
        <v>111</v>
      </c>
      <c r="L8" s="3" t="s">
        <v>112</v>
      </c>
      <c r="M8" s="3" t="s">
        <v>113</v>
      </c>
    </row>
    <row r="9" spans="2:13">
      <c r="B9" s="4"/>
      <c r="C9" s="4"/>
      <c r="D9" s="4"/>
      <c r="E9" s="4"/>
      <c r="F9" s="4"/>
      <c r="G9" s="4"/>
      <c r="H9" s="4" t="s">
        <v>116</v>
      </c>
      <c r="I9" s="4" t="s">
        <v>117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451</v>
      </c>
      <c r="C11" s="12"/>
      <c r="D11" s="3"/>
      <c r="E11" s="3"/>
      <c r="F11" s="3"/>
      <c r="G11" s="3"/>
      <c r="H11" s="9">
        <v>532004</v>
      </c>
      <c r="J11" s="9">
        <v>1674.57</v>
      </c>
      <c r="L11" s="10">
        <v>1</v>
      </c>
      <c r="M11" s="10">
        <v>1.1000000000000001E-3</v>
      </c>
    </row>
    <row r="12" spans="2:13">
      <c r="B12" s="3" t="s">
        <v>91</v>
      </c>
      <c r="C12" s="12"/>
      <c r="D12" s="3"/>
      <c r="E12" s="3"/>
      <c r="F12" s="3"/>
      <c r="G12" s="3"/>
      <c r="H12" s="9">
        <v>528504</v>
      </c>
      <c r="J12" s="9">
        <v>1497.51</v>
      </c>
      <c r="L12" s="10">
        <v>0.89429999999999998</v>
      </c>
      <c r="M12" s="10">
        <v>1E-3</v>
      </c>
    </row>
    <row r="13" spans="2:13">
      <c r="B13" s="6" t="s">
        <v>1149</v>
      </c>
      <c r="C13" s="17">
        <v>200150167</v>
      </c>
      <c r="D13" s="6"/>
      <c r="E13" s="6"/>
      <c r="F13" s="6" t="s">
        <v>155</v>
      </c>
      <c r="G13" s="6" t="s">
        <v>93</v>
      </c>
      <c r="H13" s="7">
        <v>1030</v>
      </c>
      <c r="I13" s="7">
        <v>0.01</v>
      </c>
      <c r="J13" s="7">
        <v>0</v>
      </c>
      <c r="L13" s="8">
        <v>0</v>
      </c>
      <c r="M13" s="8">
        <v>0</v>
      </c>
    </row>
    <row r="14" spans="2:13">
      <c r="B14" s="6" t="s">
        <v>1150</v>
      </c>
      <c r="C14" s="17">
        <v>3190120</v>
      </c>
      <c r="D14" s="6"/>
      <c r="E14" s="18">
        <v>520037474</v>
      </c>
      <c r="F14" s="6" t="s">
        <v>252</v>
      </c>
      <c r="G14" s="6" t="s">
        <v>93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0</v>
      </c>
      <c r="M14" s="8">
        <v>0</v>
      </c>
    </row>
    <row r="15" spans="2:13">
      <c r="B15" s="6" t="s">
        <v>1151</v>
      </c>
      <c r="C15" s="17">
        <v>6511976</v>
      </c>
      <c r="D15" s="6"/>
      <c r="E15" s="18">
        <v>520015041</v>
      </c>
      <c r="F15" s="6" t="s">
        <v>252</v>
      </c>
      <c r="G15" s="6" t="s">
        <v>44</v>
      </c>
      <c r="H15" s="7">
        <v>25296</v>
      </c>
      <c r="I15" s="7">
        <v>1445</v>
      </c>
      <c r="J15" s="7">
        <v>1303.0999999999999</v>
      </c>
      <c r="K15" s="8"/>
      <c r="L15" s="8">
        <v>0.7782</v>
      </c>
      <c r="M15" s="8">
        <v>8.0000000000000004E-4</v>
      </c>
    </row>
    <row r="16" spans="2:13">
      <c r="B16" s="6" t="s">
        <v>1152</v>
      </c>
      <c r="C16" s="17">
        <v>4150180</v>
      </c>
      <c r="D16" s="6"/>
      <c r="E16" s="18">
        <v>520039017</v>
      </c>
      <c r="F16" s="6" t="s">
        <v>1108</v>
      </c>
      <c r="G16" s="6" t="s">
        <v>93</v>
      </c>
      <c r="H16" s="7">
        <v>50000</v>
      </c>
      <c r="I16" s="7">
        <v>0.01</v>
      </c>
      <c r="J16" s="7">
        <v>0.01</v>
      </c>
      <c r="K16" s="8">
        <v>1.1999999999999999E-3</v>
      </c>
      <c r="L16" s="8">
        <v>0</v>
      </c>
      <c r="M16" s="8">
        <v>0</v>
      </c>
    </row>
    <row r="17" spans="2:13">
      <c r="B17" s="6" t="s">
        <v>1153</v>
      </c>
      <c r="C17" s="17">
        <v>1147686</v>
      </c>
      <c r="D17" s="6"/>
      <c r="E17" s="18">
        <v>515818524</v>
      </c>
      <c r="F17" s="6" t="s">
        <v>464</v>
      </c>
      <c r="G17" s="6" t="s">
        <v>93</v>
      </c>
      <c r="H17" s="7">
        <v>5800</v>
      </c>
      <c r="I17" s="7">
        <v>3351</v>
      </c>
      <c r="J17" s="7">
        <v>194.36</v>
      </c>
      <c r="K17" s="8">
        <v>5.9999999999999995E-4</v>
      </c>
      <c r="L17" s="8">
        <v>0.11609999999999999</v>
      </c>
      <c r="M17" s="8">
        <v>1E-4</v>
      </c>
    </row>
    <row r="18" spans="2:13">
      <c r="B18" s="3" t="s">
        <v>102</v>
      </c>
      <c r="C18" s="12"/>
      <c r="D18" s="3"/>
      <c r="E18" s="3"/>
      <c r="F18" s="3"/>
      <c r="G18" s="3"/>
      <c r="H18" s="9">
        <v>3500</v>
      </c>
      <c r="J18" s="9">
        <v>177.06</v>
      </c>
      <c r="L18" s="10">
        <v>0.1057</v>
      </c>
      <c r="M18" s="10">
        <v>1E-4</v>
      </c>
    </row>
    <row r="19" spans="2:13">
      <c r="B19" s="13" t="s">
        <v>166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167</v>
      </c>
      <c r="C20" s="14"/>
      <c r="D20" s="13"/>
      <c r="E20" s="13"/>
      <c r="F20" s="13"/>
      <c r="G20" s="13"/>
      <c r="H20" s="15">
        <v>3500</v>
      </c>
      <c r="J20" s="15">
        <v>177.06</v>
      </c>
      <c r="L20" s="16">
        <v>0.1057</v>
      </c>
      <c r="M20" s="16">
        <v>1E-4</v>
      </c>
    </row>
    <row r="21" spans="2:13">
      <c r="B21" s="6" t="s">
        <v>1154</v>
      </c>
      <c r="C21" s="17" t="s">
        <v>1155</v>
      </c>
      <c r="D21" s="6" t="s">
        <v>409</v>
      </c>
      <c r="E21" s="6"/>
      <c r="F21" s="6" t="s">
        <v>1156</v>
      </c>
      <c r="G21" s="6" t="s">
        <v>44</v>
      </c>
      <c r="H21" s="7">
        <v>3500</v>
      </c>
      <c r="I21" s="7">
        <v>1419</v>
      </c>
      <c r="J21" s="7">
        <v>177.06</v>
      </c>
      <c r="K21" s="8">
        <v>0</v>
      </c>
      <c r="L21" s="8">
        <v>0.1057</v>
      </c>
      <c r="M21" s="8">
        <v>1E-4</v>
      </c>
    </row>
    <row r="24" spans="2:13">
      <c r="B24" s="6" t="s">
        <v>103</v>
      </c>
      <c r="C24" s="17"/>
      <c r="D24" s="6"/>
      <c r="E24" s="6"/>
      <c r="F24" s="6"/>
      <c r="G24" s="6"/>
    </row>
    <row r="28" spans="2:13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rightToLeft="1" workbookViewId="0"/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1095</v>
      </c>
    </row>
    <row r="7" spans="2:11" ht="15.75">
      <c r="B7" s="2" t="s">
        <v>1157</v>
      </c>
    </row>
    <row r="8" spans="2:11">
      <c r="B8" s="3" t="s">
        <v>77</v>
      </c>
      <c r="C8" s="3" t="s">
        <v>78</v>
      </c>
      <c r="D8" s="3" t="s">
        <v>82</v>
      </c>
      <c r="E8" s="3" t="s">
        <v>107</v>
      </c>
      <c r="F8" s="3" t="s">
        <v>109</v>
      </c>
      <c r="G8" s="3" t="s">
        <v>43</v>
      </c>
      <c r="H8" s="3" t="s">
        <v>1096</v>
      </c>
      <c r="I8" s="3" t="s">
        <v>111</v>
      </c>
      <c r="J8" s="3" t="s">
        <v>112</v>
      </c>
      <c r="K8" s="3" t="s">
        <v>113</v>
      </c>
    </row>
    <row r="9" spans="2:11">
      <c r="B9" s="4"/>
      <c r="C9" s="4"/>
      <c r="D9" s="4"/>
      <c r="E9" s="4" t="s">
        <v>114</v>
      </c>
      <c r="F9" s="4" t="s">
        <v>116</v>
      </c>
      <c r="G9" s="4" t="s">
        <v>117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1158</v>
      </c>
      <c r="C11" s="12"/>
      <c r="D11" s="3"/>
      <c r="E11" s="3"/>
      <c r="F11" s="9">
        <v>63023230.68</v>
      </c>
      <c r="H11" s="9">
        <v>244975.82</v>
      </c>
      <c r="J11" s="10">
        <v>1</v>
      </c>
      <c r="K11" s="10">
        <v>0.1578</v>
      </c>
    </row>
    <row r="12" spans="2:11">
      <c r="B12" s="3" t="s">
        <v>1159</v>
      </c>
      <c r="C12" s="12"/>
      <c r="D12" s="3"/>
      <c r="E12" s="3"/>
      <c r="F12" s="9">
        <v>31484853.629999999</v>
      </c>
      <c r="H12" s="9">
        <v>100667.28</v>
      </c>
      <c r="J12" s="10">
        <v>0.41089999999999999</v>
      </c>
      <c r="K12" s="10">
        <v>6.4799999999999996E-2</v>
      </c>
    </row>
    <row r="13" spans="2:11">
      <c r="B13" s="13" t="s">
        <v>1160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1161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1162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1163</v>
      </c>
      <c r="C16" s="14"/>
      <c r="D16" s="13"/>
      <c r="E16" s="13"/>
      <c r="F16" s="15">
        <v>31484853.629999999</v>
      </c>
      <c r="H16" s="15">
        <v>100667.28</v>
      </c>
      <c r="J16" s="16">
        <v>0.41089999999999999</v>
      </c>
      <c r="K16" s="16">
        <v>6.4799999999999996E-2</v>
      </c>
    </row>
    <row r="17" spans="2:11">
      <c r="B17" s="6" t="s">
        <v>1164</v>
      </c>
      <c r="C17" s="17">
        <v>62006937</v>
      </c>
      <c r="D17" s="6" t="s">
        <v>44</v>
      </c>
      <c r="E17" s="6"/>
      <c r="F17" s="7">
        <v>3860687.9</v>
      </c>
      <c r="G17" s="7">
        <v>105.05</v>
      </c>
      <c r="H17" s="7">
        <v>14459.05</v>
      </c>
      <c r="I17" s="8">
        <v>1.1599999999999999E-2</v>
      </c>
      <c r="J17" s="8">
        <v>5.8999999999999997E-2</v>
      </c>
      <c r="K17" s="8">
        <v>9.2999999999999992E-3</v>
      </c>
    </row>
    <row r="18" spans="2:11">
      <c r="B18" s="6" t="s">
        <v>1165</v>
      </c>
      <c r="C18" s="17">
        <v>62001250</v>
      </c>
      <c r="D18" s="6" t="s">
        <v>44</v>
      </c>
      <c r="E18" s="6"/>
      <c r="F18" s="7">
        <v>1260000</v>
      </c>
      <c r="G18" s="7">
        <v>116.92</v>
      </c>
      <c r="H18" s="7">
        <v>5251.95</v>
      </c>
      <c r="I18" s="8">
        <v>1.2500000000000001E-2</v>
      </c>
      <c r="J18" s="8">
        <v>2.1399999999999999E-2</v>
      </c>
      <c r="K18" s="8">
        <v>3.3999999999999998E-3</v>
      </c>
    </row>
    <row r="19" spans="2:11">
      <c r="B19" s="6" t="s">
        <v>1166</v>
      </c>
      <c r="C19" s="17">
        <v>60615143</v>
      </c>
      <c r="D19" s="6" t="s">
        <v>44</v>
      </c>
      <c r="E19" s="6" t="s">
        <v>1167</v>
      </c>
      <c r="F19" s="7">
        <v>2663016</v>
      </c>
      <c r="G19" s="7">
        <v>111.7</v>
      </c>
      <c r="H19" s="7">
        <v>10604.1</v>
      </c>
      <c r="I19" s="8">
        <v>9.7999999999999997E-3</v>
      </c>
      <c r="J19" s="8">
        <v>4.3299999999999998E-2</v>
      </c>
      <c r="K19" s="8">
        <v>6.7999999999999996E-3</v>
      </c>
    </row>
    <row r="20" spans="2:11">
      <c r="B20" s="6" t="s">
        <v>1168</v>
      </c>
      <c r="C20" s="17">
        <v>200369399</v>
      </c>
      <c r="D20" s="6" t="s">
        <v>93</v>
      </c>
      <c r="E20" s="6"/>
      <c r="F20" s="7">
        <v>4802704.5999999996</v>
      </c>
      <c r="G20" s="7">
        <v>156.56</v>
      </c>
      <c r="H20" s="7">
        <v>7519.29</v>
      </c>
      <c r="I20" s="8">
        <v>1.3299999999999999E-2</v>
      </c>
      <c r="J20" s="8">
        <v>3.0700000000000002E-2</v>
      </c>
      <c r="K20" s="8">
        <v>4.7999999999999996E-3</v>
      </c>
    </row>
    <row r="21" spans="2:11">
      <c r="B21" s="6" t="s">
        <v>1169</v>
      </c>
      <c r="C21" s="17">
        <v>200561505</v>
      </c>
      <c r="D21" s="6" t="s">
        <v>93</v>
      </c>
      <c r="E21" s="6"/>
      <c r="F21" s="7">
        <v>21097</v>
      </c>
      <c r="G21" s="7">
        <v>70</v>
      </c>
      <c r="H21" s="7">
        <v>14.77</v>
      </c>
      <c r="J21" s="8">
        <v>1E-4</v>
      </c>
      <c r="K21" s="8">
        <v>0</v>
      </c>
    </row>
    <row r="22" spans="2:11">
      <c r="B22" s="6" t="s">
        <v>1170</v>
      </c>
      <c r="C22" s="17">
        <v>60406055</v>
      </c>
      <c r="D22" s="6" t="s">
        <v>44</v>
      </c>
      <c r="E22" s="6"/>
      <c r="F22" s="7">
        <v>1784008.88</v>
      </c>
      <c r="G22" s="7">
        <v>108.77</v>
      </c>
      <c r="H22" s="7">
        <v>6917.44</v>
      </c>
      <c r="I22" s="8">
        <v>1.2999999999999999E-2</v>
      </c>
      <c r="J22" s="8">
        <v>2.8199999999999999E-2</v>
      </c>
      <c r="K22" s="8">
        <v>4.4999999999999997E-3</v>
      </c>
    </row>
    <row r="23" spans="2:11">
      <c r="B23" s="6" t="s">
        <v>1171</v>
      </c>
      <c r="C23" s="17">
        <v>620050610</v>
      </c>
      <c r="D23" s="6" t="s">
        <v>44</v>
      </c>
      <c r="E23" s="6"/>
      <c r="F23" s="7">
        <v>1124009</v>
      </c>
      <c r="G23" s="7">
        <v>92.08</v>
      </c>
      <c r="H23" s="7">
        <v>3689.74</v>
      </c>
      <c r="I23" s="8">
        <v>2.7000000000000001E-3</v>
      </c>
      <c r="J23" s="8">
        <v>1.5100000000000001E-2</v>
      </c>
      <c r="K23" s="8">
        <v>2.3999999999999998E-3</v>
      </c>
    </row>
    <row r="24" spans="2:11">
      <c r="B24" s="6" t="s">
        <v>1172</v>
      </c>
      <c r="C24" s="17">
        <v>50000876</v>
      </c>
      <c r="D24" s="6" t="s">
        <v>93</v>
      </c>
      <c r="E24" s="6"/>
      <c r="F24" s="7">
        <v>303592</v>
      </c>
      <c r="G24" s="7">
        <v>100</v>
      </c>
      <c r="H24" s="7">
        <v>303.58999999999997</v>
      </c>
      <c r="I24" s="8">
        <v>1E-4</v>
      </c>
      <c r="J24" s="8">
        <v>1.1999999999999999E-3</v>
      </c>
      <c r="K24" s="8">
        <v>2.0000000000000001E-4</v>
      </c>
    </row>
    <row r="25" spans="2:11">
      <c r="B25" s="6" t="s">
        <v>1173</v>
      </c>
      <c r="C25" s="17">
        <v>200264273</v>
      </c>
      <c r="D25" s="6" t="s">
        <v>93</v>
      </c>
      <c r="E25" s="6"/>
      <c r="F25" s="7">
        <v>271171.31</v>
      </c>
      <c r="G25" s="7">
        <v>36.36</v>
      </c>
      <c r="H25" s="7">
        <v>98.59</v>
      </c>
      <c r="I25" s="8">
        <v>2.0000000000000001E-4</v>
      </c>
      <c r="J25" s="8">
        <v>4.0000000000000002E-4</v>
      </c>
      <c r="K25" s="8">
        <v>1E-4</v>
      </c>
    </row>
    <row r="26" spans="2:11">
      <c r="B26" s="6" t="s">
        <v>1174</v>
      </c>
      <c r="C26" s="17">
        <v>99840907</v>
      </c>
      <c r="D26" s="6" t="s">
        <v>44</v>
      </c>
      <c r="E26" s="6"/>
      <c r="F26" s="7">
        <v>554898</v>
      </c>
      <c r="G26" s="7">
        <v>56.19</v>
      </c>
      <c r="H26" s="7">
        <v>1111.6300000000001</v>
      </c>
      <c r="I26" s="8">
        <v>1.9E-3</v>
      </c>
      <c r="J26" s="8">
        <v>4.4999999999999997E-3</v>
      </c>
      <c r="K26" s="8">
        <v>6.9999999999999999E-4</v>
      </c>
    </row>
    <row r="27" spans="2:11">
      <c r="B27" s="6" t="s">
        <v>1175</v>
      </c>
      <c r="C27" s="17">
        <v>99840908</v>
      </c>
      <c r="D27" s="6" t="s">
        <v>44</v>
      </c>
      <c r="E27" s="6"/>
      <c r="F27" s="7">
        <v>1488268</v>
      </c>
      <c r="G27" s="7">
        <v>87.25</v>
      </c>
      <c r="H27" s="7">
        <v>4628.9799999999996</v>
      </c>
      <c r="I27" s="8">
        <v>2.8999999999999998E-3</v>
      </c>
      <c r="J27" s="8">
        <v>1.89E-2</v>
      </c>
      <c r="K27" s="8">
        <v>3.0000000000000001E-3</v>
      </c>
    </row>
    <row r="28" spans="2:11">
      <c r="B28" s="6" t="s">
        <v>1176</v>
      </c>
      <c r="C28" s="17">
        <v>998408520</v>
      </c>
      <c r="D28" s="6" t="s">
        <v>44</v>
      </c>
      <c r="E28" s="6"/>
      <c r="F28" s="7">
        <v>1204837.5</v>
      </c>
      <c r="G28" s="7">
        <v>9.0299999999999994</v>
      </c>
      <c r="H28" s="7">
        <v>387.9</v>
      </c>
      <c r="I28" s="8">
        <v>1.34E-2</v>
      </c>
      <c r="J28" s="8">
        <v>1.6000000000000001E-3</v>
      </c>
      <c r="K28" s="8">
        <v>2.0000000000000001E-4</v>
      </c>
    </row>
    <row r="29" spans="2:11">
      <c r="B29" s="6" t="s">
        <v>1177</v>
      </c>
      <c r="C29" s="17">
        <v>200259737</v>
      </c>
      <c r="D29" s="6" t="s">
        <v>93</v>
      </c>
      <c r="E29" s="6"/>
      <c r="F29" s="7">
        <v>5594814.0099999998</v>
      </c>
      <c r="G29" s="7">
        <v>37.67</v>
      </c>
      <c r="H29" s="7">
        <v>2107.61</v>
      </c>
      <c r="I29" s="8">
        <v>3.3999999999999998E-3</v>
      </c>
      <c r="J29" s="8">
        <v>8.6E-3</v>
      </c>
      <c r="K29" s="8">
        <v>1.4E-3</v>
      </c>
    </row>
    <row r="30" spans="2:11">
      <c r="B30" s="6" t="s">
        <v>1178</v>
      </c>
      <c r="C30" s="17">
        <v>200262608</v>
      </c>
      <c r="D30" s="6" t="s">
        <v>93</v>
      </c>
      <c r="E30" s="6"/>
      <c r="F30" s="7">
        <v>1123492.45</v>
      </c>
      <c r="G30" s="7">
        <v>124.23</v>
      </c>
      <c r="H30" s="7">
        <v>1395.77</v>
      </c>
      <c r="I30" s="8">
        <v>8.9999999999999998E-4</v>
      </c>
      <c r="J30" s="8">
        <v>5.7000000000000002E-3</v>
      </c>
      <c r="K30" s="8">
        <v>8.9999999999999998E-4</v>
      </c>
    </row>
    <row r="31" spans="2:11">
      <c r="B31" s="6" t="s">
        <v>1179</v>
      </c>
      <c r="C31" s="17">
        <v>200189868</v>
      </c>
      <c r="D31" s="6" t="s">
        <v>93</v>
      </c>
      <c r="E31" s="6"/>
      <c r="F31" s="7">
        <v>5300169</v>
      </c>
      <c r="G31" s="7">
        <v>105.57</v>
      </c>
      <c r="H31" s="7">
        <v>5595.65</v>
      </c>
      <c r="I31" s="8">
        <v>6.4000000000000003E-3</v>
      </c>
      <c r="J31" s="8">
        <v>2.2800000000000001E-2</v>
      </c>
      <c r="K31" s="8">
        <v>3.5999999999999999E-3</v>
      </c>
    </row>
    <row r="32" spans="2:11">
      <c r="B32" s="6" t="s">
        <v>1180</v>
      </c>
      <c r="C32" s="17">
        <v>99840796</v>
      </c>
      <c r="D32" s="6" t="s">
        <v>44</v>
      </c>
      <c r="E32" s="6"/>
      <c r="F32" s="7">
        <v>105192</v>
      </c>
      <c r="G32" s="7">
        <v>0</v>
      </c>
      <c r="H32" s="7">
        <v>0</v>
      </c>
      <c r="J32" s="8">
        <v>0</v>
      </c>
      <c r="K32" s="8">
        <v>0</v>
      </c>
    </row>
    <row r="33" spans="2:11">
      <c r="B33" s="6" t="s">
        <v>1181</v>
      </c>
      <c r="C33" s="17">
        <v>200996061</v>
      </c>
      <c r="D33" s="6" t="s">
        <v>93</v>
      </c>
      <c r="E33" s="6"/>
      <c r="F33" s="7">
        <v>7284.25</v>
      </c>
      <c r="G33" s="7">
        <v>160677.15</v>
      </c>
      <c r="H33" s="7">
        <v>11704.13</v>
      </c>
      <c r="I33" s="8">
        <v>0</v>
      </c>
      <c r="J33" s="8">
        <v>4.7800000000000002E-2</v>
      </c>
      <c r="K33" s="8">
        <v>7.4999999999999997E-3</v>
      </c>
    </row>
    <row r="34" spans="2:11">
      <c r="B34" s="6" t="s">
        <v>1182</v>
      </c>
      <c r="C34" s="17">
        <v>200996060</v>
      </c>
      <c r="D34" s="6" t="s">
        <v>93</v>
      </c>
      <c r="E34" s="6"/>
      <c r="F34" s="7">
        <v>8704.35</v>
      </c>
      <c r="G34" s="7">
        <v>160706.26</v>
      </c>
      <c r="H34" s="7">
        <v>13988.43</v>
      </c>
      <c r="I34" s="8">
        <v>0</v>
      </c>
      <c r="J34" s="8">
        <v>5.7099999999999998E-2</v>
      </c>
      <c r="K34" s="8">
        <v>8.9999999999999993E-3</v>
      </c>
    </row>
    <row r="35" spans="2:11">
      <c r="B35" s="6" t="s">
        <v>1183</v>
      </c>
      <c r="C35" s="17">
        <v>200379949</v>
      </c>
      <c r="D35" s="6" t="s">
        <v>93</v>
      </c>
      <c r="E35" s="6"/>
      <c r="F35" s="7">
        <v>4148.8900000000003</v>
      </c>
      <c r="G35" s="7">
        <v>130187.49</v>
      </c>
      <c r="H35" s="7">
        <v>5401.34</v>
      </c>
      <c r="I35" s="8">
        <v>0</v>
      </c>
      <c r="J35" s="8">
        <v>2.1999999999999999E-2</v>
      </c>
      <c r="K35" s="8">
        <v>3.5000000000000001E-3</v>
      </c>
    </row>
    <row r="36" spans="2:11">
      <c r="B36" s="6" t="s">
        <v>1184</v>
      </c>
      <c r="C36" s="17">
        <v>200379950</v>
      </c>
      <c r="D36" s="6" t="s">
        <v>93</v>
      </c>
      <c r="E36" s="6"/>
      <c r="F36" s="7">
        <v>2758.49</v>
      </c>
      <c r="G36" s="7">
        <v>198925.1</v>
      </c>
      <c r="H36" s="7">
        <v>5487.33</v>
      </c>
      <c r="I36" s="8">
        <v>0</v>
      </c>
      <c r="J36" s="8">
        <v>2.24E-2</v>
      </c>
      <c r="K36" s="8">
        <v>3.5000000000000001E-3</v>
      </c>
    </row>
    <row r="37" spans="2:11">
      <c r="B37" s="3" t="s">
        <v>1185</v>
      </c>
      <c r="C37" s="12"/>
      <c r="D37" s="3"/>
      <c r="E37" s="3"/>
      <c r="F37" s="9">
        <v>31538377.050000001</v>
      </c>
      <c r="H37" s="9">
        <v>144308.54</v>
      </c>
      <c r="J37" s="10">
        <v>0.58909999999999996</v>
      </c>
      <c r="K37" s="10">
        <v>9.2899999999999996E-2</v>
      </c>
    </row>
    <row r="38" spans="2:11">
      <c r="B38" s="13" t="s">
        <v>1160</v>
      </c>
      <c r="C38" s="14"/>
      <c r="D38" s="13"/>
      <c r="E38" s="13"/>
      <c r="F38" s="15">
        <v>0</v>
      </c>
      <c r="H38" s="15">
        <v>0</v>
      </c>
      <c r="J38" s="16">
        <v>0</v>
      </c>
      <c r="K38" s="16">
        <v>0</v>
      </c>
    </row>
    <row r="39" spans="2:11">
      <c r="B39" s="13" t="s">
        <v>1161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1162</v>
      </c>
      <c r="C40" s="14"/>
      <c r="D40" s="13"/>
      <c r="E40" s="13"/>
      <c r="F40" s="15">
        <v>4574608.22</v>
      </c>
      <c r="H40" s="15">
        <v>11687.76</v>
      </c>
      <c r="J40" s="16">
        <v>4.7699999999999999E-2</v>
      </c>
      <c r="K40" s="16">
        <v>7.4999999999999997E-3</v>
      </c>
    </row>
    <row r="41" spans="2:11">
      <c r="B41" s="6" t="s">
        <v>1186</v>
      </c>
      <c r="C41" s="17">
        <v>62002044</v>
      </c>
      <c r="D41" s="6" t="s">
        <v>44</v>
      </c>
      <c r="E41" s="6"/>
      <c r="F41" s="7">
        <v>1443460.72</v>
      </c>
      <c r="G41" s="7">
        <v>101.34</v>
      </c>
      <c r="H41" s="7">
        <v>5215.05</v>
      </c>
      <c r="I41" s="8">
        <v>2.0500000000000001E-2</v>
      </c>
      <c r="J41" s="8">
        <v>2.1299999999999999E-2</v>
      </c>
      <c r="K41" s="8">
        <v>3.3999999999999998E-3</v>
      </c>
    </row>
    <row r="42" spans="2:11">
      <c r="B42" s="6" t="s">
        <v>1187</v>
      </c>
      <c r="C42" s="17">
        <v>9840555</v>
      </c>
      <c r="D42" s="6" t="s">
        <v>44</v>
      </c>
      <c r="E42" s="6"/>
      <c r="F42" s="7">
        <v>2274870</v>
      </c>
      <c r="G42" s="7">
        <v>29.35</v>
      </c>
      <c r="H42" s="7">
        <v>2380.61</v>
      </c>
      <c r="I42" s="8">
        <v>2.0899999999999998E-2</v>
      </c>
      <c r="J42" s="8">
        <v>9.7000000000000003E-3</v>
      </c>
      <c r="K42" s="8">
        <v>1.5E-3</v>
      </c>
    </row>
    <row r="43" spans="2:11">
      <c r="B43" s="6" t="s">
        <v>1188</v>
      </c>
      <c r="C43" s="17">
        <v>9840665</v>
      </c>
      <c r="D43" s="6" t="s">
        <v>49</v>
      </c>
      <c r="E43" s="6"/>
      <c r="F43" s="7">
        <v>5121.34</v>
      </c>
      <c r="G43" s="7">
        <v>100</v>
      </c>
      <c r="H43" s="7">
        <v>19.97</v>
      </c>
      <c r="I43" s="8">
        <v>2.9999999999999997E-4</v>
      </c>
      <c r="J43" s="8">
        <v>1E-4</v>
      </c>
      <c r="K43" s="8">
        <v>0</v>
      </c>
    </row>
    <row r="44" spans="2:11">
      <c r="B44" s="6" t="s">
        <v>1189</v>
      </c>
      <c r="C44" s="17">
        <v>60409133</v>
      </c>
      <c r="D44" s="6" t="s">
        <v>44</v>
      </c>
      <c r="E44" s="6"/>
      <c r="F44" s="7">
        <v>851156.16</v>
      </c>
      <c r="G44" s="7">
        <v>134.19999999999999</v>
      </c>
      <c r="H44" s="7">
        <v>4072.13</v>
      </c>
      <c r="I44" s="8">
        <v>1.18E-2</v>
      </c>
      <c r="J44" s="8">
        <v>1.66E-2</v>
      </c>
      <c r="K44" s="8">
        <v>2.5999999999999999E-3</v>
      </c>
    </row>
    <row r="45" spans="2:11">
      <c r="B45" s="13" t="s">
        <v>1163</v>
      </c>
      <c r="C45" s="14"/>
      <c r="D45" s="13"/>
      <c r="E45" s="13"/>
      <c r="F45" s="15">
        <v>26963768.829999998</v>
      </c>
      <c r="H45" s="15">
        <v>132620.76999999999</v>
      </c>
      <c r="J45" s="16">
        <v>0.54139999999999999</v>
      </c>
      <c r="K45" s="16">
        <v>8.5400000000000004E-2</v>
      </c>
    </row>
    <row r="46" spans="2:11">
      <c r="B46" s="6" t="s">
        <v>1190</v>
      </c>
      <c r="C46" s="17">
        <v>60404803</v>
      </c>
      <c r="D46" s="6" t="s">
        <v>44</v>
      </c>
      <c r="E46" s="6"/>
      <c r="F46" s="7">
        <v>4048518.16</v>
      </c>
      <c r="G46" s="7">
        <v>166.3</v>
      </c>
      <c r="H46" s="7">
        <v>24001.72</v>
      </c>
      <c r="I46" s="8">
        <v>8.0000000000000002E-3</v>
      </c>
      <c r="J46" s="8">
        <v>9.8000000000000004E-2</v>
      </c>
      <c r="K46" s="8">
        <v>1.55E-2</v>
      </c>
    </row>
    <row r="47" spans="2:11">
      <c r="B47" s="6" t="s">
        <v>1191</v>
      </c>
      <c r="C47" s="17">
        <v>60419041</v>
      </c>
      <c r="D47" s="6" t="s">
        <v>44</v>
      </c>
      <c r="E47" s="6"/>
      <c r="F47" s="7">
        <v>1117678</v>
      </c>
      <c r="G47" s="7">
        <v>128.6</v>
      </c>
      <c r="H47" s="7">
        <v>5124.28</v>
      </c>
      <c r="I47" s="8">
        <v>2.0000000000000001E-4</v>
      </c>
      <c r="J47" s="8">
        <v>2.0899999999999998E-2</v>
      </c>
      <c r="K47" s="8">
        <v>3.3E-3</v>
      </c>
    </row>
    <row r="48" spans="2:11">
      <c r="B48" s="6" t="s">
        <v>1192</v>
      </c>
      <c r="C48" s="17">
        <v>60610870</v>
      </c>
      <c r="D48" s="6" t="s">
        <v>44</v>
      </c>
      <c r="E48" s="6"/>
      <c r="F48" s="7">
        <v>924034</v>
      </c>
      <c r="G48" s="7">
        <v>118.99</v>
      </c>
      <c r="H48" s="7">
        <v>3919.61</v>
      </c>
      <c r="I48" s="8">
        <v>2.9999999999999997E-4</v>
      </c>
      <c r="J48" s="8">
        <v>1.6E-2</v>
      </c>
      <c r="K48" s="8">
        <v>2.5000000000000001E-3</v>
      </c>
    </row>
    <row r="49" spans="2:11">
      <c r="B49" s="6" t="s">
        <v>1193</v>
      </c>
      <c r="C49" s="17">
        <v>62014170</v>
      </c>
      <c r="D49" s="6" t="s">
        <v>44</v>
      </c>
      <c r="E49" s="6"/>
      <c r="F49" s="7">
        <v>100000</v>
      </c>
      <c r="G49" s="7">
        <v>100</v>
      </c>
      <c r="H49" s="7">
        <v>356.5</v>
      </c>
      <c r="I49" s="8">
        <v>0</v>
      </c>
      <c r="J49" s="8">
        <v>1.5E-3</v>
      </c>
      <c r="K49" s="8">
        <v>2.0000000000000001E-4</v>
      </c>
    </row>
    <row r="50" spans="2:11">
      <c r="B50" s="6" t="s">
        <v>1194</v>
      </c>
      <c r="C50" s="17" t="s">
        <v>1195</v>
      </c>
      <c r="D50" s="6" t="s">
        <v>44</v>
      </c>
      <c r="E50" s="6"/>
      <c r="F50" s="7">
        <v>6763264.0300000003</v>
      </c>
      <c r="G50" s="7">
        <v>129.55000000000001</v>
      </c>
      <c r="H50" s="7">
        <v>31236.67</v>
      </c>
      <c r="I50" s="8">
        <v>4.3200000000000002E-2</v>
      </c>
      <c r="J50" s="8">
        <v>0.1275</v>
      </c>
      <c r="K50" s="8">
        <v>2.01E-2</v>
      </c>
    </row>
    <row r="51" spans="2:11">
      <c r="B51" s="6" t="s">
        <v>1196</v>
      </c>
      <c r="C51" s="17">
        <v>60404811</v>
      </c>
      <c r="D51" s="6" t="s">
        <v>44</v>
      </c>
      <c r="E51" s="6"/>
      <c r="F51" s="7">
        <v>6577184</v>
      </c>
      <c r="G51" s="7">
        <v>147.05000000000001</v>
      </c>
      <c r="H51" s="7">
        <v>34478.61</v>
      </c>
      <c r="I51" s="8">
        <v>8.3000000000000001E-3</v>
      </c>
      <c r="J51" s="8">
        <v>0.14069999999999999</v>
      </c>
      <c r="K51" s="8">
        <v>2.2200000000000001E-2</v>
      </c>
    </row>
    <row r="52" spans="2:11">
      <c r="B52" s="6" t="s">
        <v>1197</v>
      </c>
      <c r="C52" s="17">
        <v>62003409</v>
      </c>
      <c r="D52" s="6" t="s">
        <v>44</v>
      </c>
      <c r="E52" s="6"/>
      <c r="F52" s="7">
        <v>842853</v>
      </c>
      <c r="G52" s="7">
        <v>107.8</v>
      </c>
      <c r="H52" s="7">
        <v>3239.02</v>
      </c>
      <c r="I52" s="8">
        <v>2.01E-2</v>
      </c>
      <c r="J52" s="8">
        <v>1.32E-2</v>
      </c>
      <c r="K52" s="8">
        <v>2.0999999999999999E-3</v>
      </c>
    </row>
    <row r="53" spans="2:11">
      <c r="B53" s="6" t="s">
        <v>1198</v>
      </c>
      <c r="C53" s="17">
        <v>62008404</v>
      </c>
      <c r="D53" s="6" t="s">
        <v>44</v>
      </c>
      <c r="E53" s="6"/>
      <c r="F53" s="7">
        <v>2250000</v>
      </c>
      <c r="G53" s="7">
        <v>100</v>
      </c>
      <c r="H53" s="7">
        <v>8021.25</v>
      </c>
      <c r="I53" s="8">
        <v>2.2499999999999999E-2</v>
      </c>
      <c r="J53" s="8">
        <v>3.27E-2</v>
      </c>
      <c r="K53" s="8">
        <v>5.1999999999999998E-3</v>
      </c>
    </row>
    <row r="54" spans="2:11">
      <c r="B54" s="6" t="s">
        <v>1199</v>
      </c>
      <c r="C54" s="17">
        <v>62015391</v>
      </c>
      <c r="D54" s="6" t="s">
        <v>44</v>
      </c>
      <c r="E54" s="6"/>
      <c r="F54" s="7">
        <v>750000</v>
      </c>
      <c r="G54" s="7">
        <v>100</v>
      </c>
      <c r="H54" s="7">
        <v>2673.75</v>
      </c>
      <c r="I54" s="8">
        <v>5.0000000000000001E-3</v>
      </c>
      <c r="J54" s="8">
        <v>1.09E-2</v>
      </c>
      <c r="K54" s="8">
        <v>1.6999999999999999E-3</v>
      </c>
    </row>
    <row r="55" spans="2:11">
      <c r="B55" s="6" t="s">
        <v>1200</v>
      </c>
      <c r="C55" s="17" t="s">
        <v>1201</v>
      </c>
      <c r="D55" s="6" t="s">
        <v>44</v>
      </c>
      <c r="E55" s="6"/>
      <c r="F55" s="7">
        <v>850287.64</v>
      </c>
      <c r="G55" s="7">
        <v>101.07</v>
      </c>
      <c r="H55" s="7">
        <v>3063.6</v>
      </c>
      <c r="I55" s="8">
        <v>1.38E-2</v>
      </c>
      <c r="J55" s="8">
        <v>1.2500000000000001E-2</v>
      </c>
      <c r="K55" s="8">
        <v>2E-3</v>
      </c>
    </row>
    <row r="56" spans="2:11">
      <c r="B56" s="6" t="s">
        <v>1202</v>
      </c>
      <c r="C56" s="17">
        <v>60366762</v>
      </c>
      <c r="D56" s="6" t="s">
        <v>44</v>
      </c>
      <c r="E56" s="6"/>
      <c r="F56" s="7">
        <v>2739950</v>
      </c>
      <c r="G56" s="7">
        <v>168.98</v>
      </c>
      <c r="H56" s="7">
        <v>16505.77</v>
      </c>
      <c r="I56" s="8">
        <v>8.8300000000000003E-2</v>
      </c>
      <c r="J56" s="8">
        <v>6.7400000000000002E-2</v>
      </c>
      <c r="K56" s="8">
        <v>1.06E-2</v>
      </c>
    </row>
    <row r="59" spans="2:11">
      <c r="B59" s="6" t="s">
        <v>103</v>
      </c>
      <c r="C59" s="17"/>
      <c r="D59" s="6"/>
      <c r="E59" s="6"/>
    </row>
    <row r="63" spans="2:11">
      <c r="B63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1095</v>
      </c>
    </row>
    <row r="7" spans="2:12" ht="15.75">
      <c r="B7" s="2" t="s">
        <v>1203</v>
      </c>
    </row>
    <row r="8" spans="2:12">
      <c r="B8" s="3" t="s">
        <v>77</v>
      </c>
      <c r="C8" s="3" t="s">
        <v>78</v>
      </c>
      <c r="D8" s="3" t="s">
        <v>161</v>
      </c>
      <c r="E8" s="3" t="s">
        <v>82</v>
      </c>
      <c r="F8" s="3" t="s">
        <v>107</v>
      </c>
      <c r="G8" s="3" t="s">
        <v>109</v>
      </c>
      <c r="H8" s="3" t="s">
        <v>43</v>
      </c>
      <c r="I8" s="3" t="s">
        <v>1096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 t="s">
        <v>114</v>
      </c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1063</v>
      </c>
      <c r="C11" s="12"/>
      <c r="D11" s="3"/>
      <c r="E11" s="3"/>
      <c r="F11" s="3"/>
      <c r="G11" s="9">
        <v>240000</v>
      </c>
      <c r="I11" s="9">
        <v>73.58</v>
      </c>
      <c r="K11" s="10">
        <v>1</v>
      </c>
      <c r="L11" s="10">
        <v>0</v>
      </c>
    </row>
    <row r="12" spans="2:12">
      <c r="B12" s="3" t="s">
        <v>1204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1205</v>
      </c>
      <c r="C13" s="12"/>
      <c r="D13" s="3"/>
      <c r="E13" s="3"/>
      <c r="F13" s="3"/>
      <c r="G13" s="9">
        <v>240000</v>
      </c>
      <c r="I13" s="9">
        <v>73.58</v>
      </c>
      <c r="K13" s="10">
        <v>1</v>
      </c>
      <c r="L13" s="10">
        <v>0</v>
      </c>
    </row>
    <row r="14" spans="2:12">
      <c r="B14" s="6" t="s">
        <v>731</v>
      </c>
      <c r="C14" s="17" t="s">
        <v>1206</v>
      </c>
      <c r="D14" s="6" t="s">
        <v>449</v>
      </c>
      <c r="E14" s="6" t="s">
        <v>44</v>
      </c>
      <c r="F14" s="6"/>
      <c r="G14" s="7">
        <v>240000</v>
      </c>
      <c r="H14" s="7">
        <v>0</v>
      </c>
      <c r="I14" s="7">
        <v>73.58</v>
      </c>
      <c r="J14" s="8">
        <v>0.1134</v>
      </c>
      <c r="K14" s="8">
        <v>1</v>
      </c>
      <c r="L14" s="8">
        <v>0</v>
      </c>
    </row>
    <row r="17" spans="2:6">
      <c r="B17" s="6" t="s">
        <v>103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D18" sqref="D18"/>
    </sheetView>
  </sheetViews>
  <sheetFormatPr defaultColWidth="9.140625" defaultRowHeight="12.75"/>
  <cols>
    <col min="2" max="2" width="37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1095</v>
      </c>
    </row>
    <row r="7" spans="2:12" ht="15.75">
      <c r="B7" s="2" t="s">
        <v>1207</v>
      </c>
    </row>
    <row r="8" spans="2:12">
      <c r="B8" s="3" t="s">
        <v>77</v>
      </c>
      <c r="C8" s="3" t="s">
        <v>78</v>
      </c>
      <c r="D8" s="3" t="s">
        <v>161</v>
      </c>
      <c r="E8" s="3" t="s">
        <v>107</v>
      </c>
      <c r="F8" s="3" t="s">
        <v>82</v>
      </c>
      <c r="G8" s="3" t="s">
        <v>109</v>
      </c>
      <c r="H8" s="3" t="s">
        <v>43</v>
      </c>
      <c r="I8" s="3" t="s">
        <v>1096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 t="s">
        <v>114</v>
      </c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1070</v>
      </c>
      <c r="C11" s="12"/>
      <c r="D11" s="3"/>
      <c r="E11" s="3"/>
      <c r="F11" s="3"/>
      <c r="G11" s="9">
        <v>194512</v>
      </c>
      <c r="I11" s="9">
        <v>0.04</v>
      </c>
      <c r="K11" s="10">
        <v>1</v>
      </c>
      <c r="L11" s="10">
        <v>0</v>
      </c>
    </row>
    <row r="12" spans="2:12">
      <c r="B12" s="3" t="s">
        <v>1208</v>
      </c>
      <c r="C12" s="12"/>
      <c r="D12" s="3"/>
      <c r="E12" s="3"/>
      <c r="F12" s="3"/>
      <c r="G12" s="9">
        <v>194512</v>
      </c>
      <c r="I12" s="9">
        <v>0.04</v>
      </c>
      <c r="K12" s="10">
        <v>1</v>
      </c>
      <c r="L12" s="10">
        <v>0</v>
      </c>
    </row>
    <row r="13" spans="2:12">
      <c r="B13" s="13" t="s">
        <v>1071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1209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1210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1073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876</v>
      </c>
      <c r="C17" s="14"/>
      <c r="D17" s="13"/>
      <c r="E17" s="13"/>
      <c r="F17" s="13"/>
      <c r="G17" s="15">
        <v>194512</v>
      </c>
      <c r="I17" s="15">
        <v>0.04</v>
      </c>
      <c r="K17" s="16">
        <v>1</v>
      </c>
      <c r="L17" s="16">
        <v>0</v>
      </c>
    </row>
    <row r="18" spans="2:12">
      <c r="B18" s="6" t="s">
        <v>1211</v>
      </c>
      <c r="C18" s="17">
        <v>50000736</v>
      </c>
      <c r="D18" s="6"/>
      <c r="E18" s="6"/>
      <c r="F18" s="6" t="s">
        <v>93</v>
      </c>
      <c r="G18" s="7">
        <v>194512</v>
      </c>
      <c r="H18" s="7">
        <v>0.02</v>
      </c>
      <c r="I18" s="7">
        <v>0.04</v>
      </c>
      <c r="K18" s="8">
        <v>1</v>
      </c>
      <c r="L18" s="8">
        <v>0</v>
      </c>
    </row>
    <row r="19" spans="2:12">
      <c r="B19" s="3" t="s">
        <v>1212</v>
      </c>
      <c r="C19" s="12"/>
      <c r="D19" s="3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1071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1073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1075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876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103</v>
      </c>
      <c r="C27" s="17"/>
      <c r="D27" s="6"/>
      <c r="E27" s="6"/>
      <c r="F27" s="6"/>
    </row>
    <row r="31" spans="2:12">
      <c r="B31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rightToLeft="1" workbookViewId="0">
      <selection activeCell="D15" sqref="D15:D27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1095</v>
      </c>
    </row>
    <row r="7" spans="2:11" ht="15.75">
      <c r="B7" s="2" t="s">
        <v>1213</v>
      </c>
    </row>
    <row r="8" spans="2:11">
      <c r="B8" s="3" t="s">
        <v>77</v>
      </c>
      <c r="C8" s="3" t="s">
        <v>78</v>
      </c>
      <c r="D8" s="3" t="s">
        <v>161</v>
      </c>
      <c r="E8" s="3" t="s">
        <v>107</v>
      </c>
      <c r="F8" s="3" t="s">
        <v>82</v>
      </c>
      <c r="G8" s="3" t="s">
        <v>109</v>
      </c>
      <c r="H8" s="3" t="s">
        <v>43</v>
      </c>
      <c r="I8" s="3" t="s">
        <v>1096</v>
      </c>
      <c r="J8" s="3" t="s">
        <v>112</v>
      </c>
      <c r="K8" s="3" t="s">
        <v>113</v>
      </c>
    </row>
    <row r="9" spans="2:11">
      <c r="B9" s="4"/>
      <c r="C9" s="4"/>
      <c r="D9" s="4"/>
      <c r="E9" s="4" t="s">
        <v>114</v>
      </c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</row>
    <row r="11" spans="2:11">
      <c r="B11" s="3" t="s">
        <v>1077</v>
      </c>
      <c r="C11" s="12"/>
      <c r="D11" s="3"/>
      <c r="E11" s="3"/>
      <c r="F11" s="3"/>
      <c r="G11" s="9">
        <v>-81939174</v>
      </c>
      <c r="I11" s="9">
        <v>-7209.51</v>
      </c>
      <c r="J11" s="10">
        <v>1</v>
      </c>
      <c r="K11" s="10">
        <v>-4.5999999999999999E-3</v>
      </c>
    </row>
    <row r="12" spans="2:11">
      <c r="B12" s="3" t="s">
        <v>1214</v>
      </c>
      <c r="C12" s="12"/>
      <c r="D12" s="3"/>
      <c r="E12" s="3"/>
      <c r="F12" s="3"/>
      <c r="G12" s="9">
        <v>-81939174</v>
      </c>
      <c r="I12" s="9">
        <v>-7209.51</v>
      </c>
      <c r="J12" s="10">
        <v>1</v>
      </c>
      <c r="K12" s="10">
        <v>-4.5999999999999999E-3</v>
      </c>
    </row>
    <row r="13" spans="2:11">
      <c r="B13" s="13" t="s">
        <v>1071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1209</v>
      </c>
      <c r="C14" s="14"/>
      <c r="D14" s="13"/>
      <c r="E14" s="13"/>
      <c r="F14" s="13"/>
      <c r="G14" s="15">
        <v>-81939174</v>
      </c>
      <c r="I14" s="15">
        <v>-7209.51</v>
      </c>
      <c r="J14" s="16">
        <v>1</v>
      </c>
      <c r="K14" s="16">
        <v>-4.5999999999999999E-3</v>
      </c>
    </row>
    <row r="15" spans="2:11">
      <c r="B15" s="6" t="s">
        <v>1215</v>
      </c>
      <c r="C15" s="17">
        <v>9904608</v>
      </c>
      <c r="D15" s="6"/>
      <c r="E15" s="6" t="s">
        <v>1216</v>
      </c>
      <c r="F15" s="6" t="s">
        <v>93</v>
      </c>
      <c r="G15" s="7">
        <v>-5617174</v>
      </c>
      <c r="H15" s="7">
        <v>9.4499999999999993</v>
      </c>
      <c r="I15" s="7">
        <v>-530.85</v>
      </c>
      <c r="J15" s="8">
        <v>7.3599999999999999E-2</v>
      </c>
      <c r="K15" s="8">
        <v>-2.9999999999999997E-4</v>
      </c>
    </row>
    <row r="16" spans="2:11">
      <c r="B16" s="6" t="s">
        <v>1217</v>
      </c>
      <c r="C16" s="17">
        <v>9904851</v>
      </c>
      <c r="D16" s="6"/>
      <c r="E16" s="6" t="s">
        <v>1218</v>
      </c>
      <c r="F16" s="6" t="s">
        <v>93</v>
      </c>
      <c r="G16" s="7">
        <v>1175000</v>
      </c>
      <c r="H16" s="7">
        <v>-31.09</v>
      </c>
      <c r="I16" s="7">
        <v>-365.36</v>
      </c>
      <c r="J16" s="8">
        <v>5.0700000000000002E-2</v>
      </c>
      <c r="K16" s="8">
        <v>-2.0000000000000001E-4</v>
      </c>
    </row>
    <row r="17" spans="2:11">
      <c r="B17" s="6" t="s">
        <v>1219</v>
      </c>
      <c r="C17" s="17">
        <v>9904330</v>
      </c>
      <c r="D17" s="6"/>
      <c r="E17" s="6" t="s">
        <v>1220</v>
      </c>
      <c r="F17" s="6" t="s">
        <v>93</v>
      </c>
      <c r="G17" s="7">
        <v>-1850000</v>
      </c>
      <c r="H17" s="7">
        <v>6.57</v>
      </c>
      <c r="I17" s="7">
        <v>-121.61</v>
      </c>
      <c r="J17" s="8">
        <v>1.6899999999999998E-2</v>
      </c>
      <c r="K17" s="8">
        <v>-1E-4</v>
      </c>
    </row>
    <row r="18" spans="2:11">
      <c r="B18" s="6" t="s">
        <v>1221</v>
      </c>
      <c r="C18" s="17">
        <v>9904331</v>
      </c>
      <c r="D18" s="6"/>
      <c r="E18" s="6" t="s">
        <v>1220</v>
      </c>
      <c r="F18" s="6" t="s">
        <v>93</v>
      </c>
      <c r="G18" s="7">
        <v>-644000</v>
      </c>
      <c r="H18" s="7">
        <v>-5.2</v>
      </c>
      <c r="I18" s="7">
        <v>33.479999999999997</v>
      </c>
      <c r="J18" s="8">
        <v>-4.5999999999999999E-3</v>
      </c>
      <c r="K18" s="8">
        <v>0</v>
      </c>
    </row>
    <row r="19" spans="2:11">
      <c r="B19" s="6" t="s">
        <v>1222</v>
      </c>
      <c r="C19" s="17">
        <v>9904710</v>
      </c>
      <c r="D19" s="6"/>
      <c r="E19" s="6" t="s">
        <v>1223</v>
      </c>
      <c r="F19" s="6" t="s">
        <v>93</v>
      </c>
      <c r="G19" s="7">
        <v>-37000000</v>
      </c>
      <c r="H19" s="7">
        <v>13.41</v>
      </c>
      <c r="I19" s="7">
        <v>-4960.29</v>
      </c>
      <c r="J19" s="8">
        <v>0.68799999999999994</v>
      </c>
      <c r="K19" s="8">
        <v>-3.2000000000000002E-3</v>
      </c>
    </row>
    <row r="20" spans="2:11">
      <c r="B20" s="6" t="s">
        <v>1224</v>
      </c>
      <c r="C20" s="17">
        <v>9904610</v>
      </c>
      <c r="D20" s="6"/>
      <c r="E20" s="6" t="s">
        <v>1216</v>
      </c>
      <c r="F20" s="6" t="s">
        <v>93</v>
      </c>
      <c r="G20" s="7">
        <v>-22083000</v>
      </c>
      <c r="H20" s="7">
        <v>12.26</v>
      </c>
      <c r="I20" s="7">
        <v>-2707.91</v>
      </c>
      <c r="J20" s="8">
        <v>0.37559999999999999</v>
      </c>
      <c r="K20" s="8">
        <v>-1.6999999999999999E-3</v>
      </c>
    </row>
    <row r="21" spans="2:11">
      <c r="B21" s="6" t="s">
        <v>1225</v>
      </c>
      <c r="C21" s="17">
        <v>9904609</v>
      </c>
      <c r="D21" s="6"/>
      <c r="E21" s="6" t="s">
        <v>1216</v>
      </c>
      <c r="F21" s="6" t="s">
        <v>93</v>
      </c>
      <c r="G21" s="7">
        <v>-3100000</v>
      </c>
      <c r="H21" s="7">
        <v>12.25</v>
      </c>
      <c r="I21" s="7">
        <v>-379.82</v>
      </c>
      <c r="J21" s="8">
        <v>5.2699999999999997E-2</v>
      </c>
      <c r="K21" s="8">
        <v>-2.0000000000000001E-4</v>
      </c>
    </row>
    <row r="22" spans="2:11">
      <c r="B22" s="6" t="s">
        <v>1226</v>
      </c>
      <c r="C22" s="17">
        <v>99049620</v>
      </c>
      <c r="D22" s="6"/>
      <c r="E22" s="6" t="s">
        <v>1227</v>
      </c>
      <c r="F22" s="6" t="s">
        <v>93</v>
      </c>
      <c r="G22" s="7">
        <v>4500000</v>
      </c>
      <c r="H22" s="7">
        <v>-7.92</v>
      </c>
      <c r="I22" s="7">
        <v>-356.56</v>
      </c>
      <c r="J22" s="8">
        <v>4.9500000000000002E-2</v>
      </c>
      <c r="K22" s="8">
        <v>-2.0000000000000001E-4</v>
      </c>
    </row>
    <row r="23" spans="2:11">
      <c r="B23" s="6" t="s">
        <v>1228</v>
      </c>
      <c r="C23" s="17">
        <v>9904900</v>
      </c>
      <c r="D23" s="6"/>
      <c r="E23" s="6" t="s">
        <v>1229</v>
      </c>
      <c r="F23" s="6" t="s">
        <v>93</v>
      </c>
      <c r="G23" s="7">
        <v>-17320000</v>
      </c>
      <c r="H23" s="7">
        <v>-12.58</v>
      </c>
      <c r="I23" s="7">
        <v>2179.41</v>
      </c>
      <c r="J23" s="8">
        <v>-0.30230000000000001</v>
      </c>
      <c r="K23" s="8">
        <v>1.4E-3</v>
      </c>
    </row>
    <row r="24" spans="2:11">
      <c r="B24" s="13" t="s">
        <v>1210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1073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876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3" t="s">
        <v>1230</v>
      </c>
      <c r="C27" s="12"/>
      <c r="D27" s="3"/>
      <c r="E27" s="3"/>
      <c r="F27" s="3"/>
      <c r="G27" s="9">
        <v>0</v>
      </c>
      <c r="I27" s="9">
        <v>0</v>
      </c>
      <c r="J27" s="10">
        <v>0</v>
      </c>
      <c r="K27" s="10">
        <v>0</v>
      </c>
    </row>
    <row r="28" spans="2:11">
      <c r="B28" s="13" t="s">
        <v>1071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1074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1073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876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4" spans="2:6">
      <c r="B34" s="6" t="s">
        <v>103</v>
      </c>
      <c r="C34" s="17"/>
      <c r="D34" s="6"/>
      <c r="E34" s="6"/>
      <c r="F34" s="6"/>
    </row>
    <row r="38" spans="2:6">
      <c r="B38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1095</v>
      </c>
    </row>
    <row r="7" spans="2:17" ht="15.75">
      <c r="B7" s="2" t="s">
        <v>1231</v>
      </c>
    </row>
    <row r="8" spans="2:17">
      <c r="B8" s="3" t="s">
        <v>77</v>
      </c>
      <c r="C8" s="3" t="s">
        <v>78</v>
      </c>
      <c r="D8" s="3" t="s">
        <v>1081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1096</v>
      </c>
      <c r="O8" s="3" t="s">
        <v>111</v>
      </c>
      <c r="P8" s="3" t="s">
        <v>112</v>
      </c>
      <c r="Q8" s="3" t="s">
        <v>113</v>
      </c>
    </row>
    <row r="9" spans="2:17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88</v>
      </c>
      <c r="K9" s="4" t="s">
        <v>88</v>
      </c>
      <c r="L9" s="4" t="s">
        <v>116</v>
      </c>
      <c r="M9" s="4" t="s">
        <v>117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1082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1083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1089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1090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1091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1092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1093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1094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1083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1089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1090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1091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1092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1093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1094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103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F16" sqref="F1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1232</v>
      </c>
    </row>
    <row r="7" spans="2:18">
      <c r="B7" s="3" t="s">
        <v>77</v>
      </c>
      <c r="C7" s="3" t="s">
        <v>1233</v>
      </c>
      <c r="D7" s="3" t="s">
        <v>78</v>
      </c>
      <c r="E7" s="3" t="s">
        <v>79</v>
      </c>
      <c r="F7" s="3" t="s">
        <v>80</v>
      </c>
      <c r="G7" s="3" t="s">
        <v>107</v>
      </c>
      <c r="H7" s="3" t="s">
        <v>81</v>
      </c>
      <c r="I7" s="3" t="s">
        <v>108</v>
      </c>
      <c r="J7" s="3" t="s">
        <v>1234</v>
      </c>
      <c r="K7" s="3" t="s">
        <v>82</v>
      </c>
      <c r="L7" s="3" t="s">
        <v>83</v>
      </c>
      <c r="M7" s="3" t="s">
        <v>84</v>
      </c>
      <c r="N7" s="3" t="s">
        <v>109</v>
      </c>
      <c r="O7" s="3" t="s">
        <v>43</v>
      </c>
      <c r="P7" s="3" t="s">
        <v>1096</v>
      </c>
      <c r="Q7" s="3" t="s">
        <v>112</v>
      </c>
      <c r="R7" s="3" t="s">
        <v>113</v>
      </c>
    </row>
    <row r="8" spans="2:18">
      <c r="B8" s="4"/>
      <c r="C8" s="4"/>
      <c r="D8" s="4"/>
      <c r="E8" s="4"/>
      <c r="F8" s="4"/>
      <c r="G8" s="4" t="s">
        <v>114</v>
      </c>
      <c r="H8" s="4"/>
      <c r="I8" s="4" t="s">
        <v>115</v>
      </c>
      <c r="J8" s="4"/>
      <c r="K8" s="4"/>
      <c r="L8" s="4" t="s">
        <v>88</v>
      </c>
      <c r="M8" s="4" t="s">
        <v>88</v>
      </c>
      <c r="N8" s="4" t="s">
        <v>116</v>
      </c>
      <c r="O8" s="4" t="s">
        <v>117</v>
      </c>
      <c r="P8" s="4" t="s">
        <v>89</v>
      </c>
      <c r="Q8" s="4" t="s">
        <v>88</v>
      </c>
      <c r="R8" s="4" t="s">
        <v>88</v>
      </c>
    </row>
    <row r="10" spans="2:18">
      <c r="B10" s="3" t="s">
        <v>1235</v>
      </c>
      <c r="C10" s="3"/>
      <c r="D10" s="12"/>
      <c r="E10" s="3"/>
      <c r="F10" s="3"/>
      <c r="G10" s="3"/>
      <c r="H10" s="3"/>
      <c r="J10" s="3"/>
      <c r="K10" s="3"/>
      <c r="M10" s="10">
        <v>0</v>
      </c>
      <c r="N10" s="9">
        <v>127500</v>
      </c>
      <c r="P10" s="9">
        <v>127.5</v>
      </c>
      <c r="Q10" s="10">
        <v>1</v>
      </c>
      <c r="R10" s="10">
        <v>1E-4</v>
      </c>
    </row>
    <row r="11" spans="2:18">
      <c r="B11" s="3" t="s">
        <v>1236</v>
      </c>
      <c r="C11" s="3"/>
      <c r="D11" s="12"/>
      <c r="E11" s="3"/>
      <c r="F11" s="3"/>
      <c r="G11" s="3"/>
      <c r="H11" s="3"/>
      <c r="J11" s="3"/>
      <c r="K11" s="3"/>
      <c r="M11" s="10">
        <v>0</v>
      </c>
      <c r="N11" s="9">
        <v>127500</v>
      </c>
      <c r="P11" s="9">
        <v>127.5</v>
      </c>
      <c r="Q11" s="10">
        <v>1</v>
      </c>
      <c r="R11" s="10">
        <v>1E-4</v>
      </c>
    </row>
    <row r="12" spans="2:18">
      <c r="B12" s="13" t="s">
        <v>1237</v>
      </c>
      <c r="C12" s="13"/>
      <c r="D12" s="14"/>
      <c r="E12" s="13"/>
      <c r="F12" s="13"/>
      <c r="G12" s="13"/>
      <c r="H12" s="13"/>
      <c r="J12" s="13"/>
      <c r="K12" s="13"/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1238</v>
      </c>
      <c r="C13" s="13"/>
      <c r="D13" s="14"/>
      <c r="E13" s="13"/>
      <c r="F13" s="13"/>
      <c r="G13" s="13"/>
      <c r="H13" s="13"/>
      <c r="J13" s="13"/>
      <c r="K13" s="13"/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1239</v>
      </c>
      <c r="C14" s="13"/>
      <c r="D14" s="14"/>
      <c r="E14" s="13"/>
      <c r="F14" s="13"/>
      <c r="G14" s="13"/>
      <c r="H14" s="13"/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1240</v>
      </c>
      <c r="C15" s="13"/>
      <c r="D15" s="14"/>
      <c r="E15" s="13"/>
      <c r="F15" s="13"/>
      <c r="G15" s="13"/>
      <c r="H15" s="13"/>
      <c r="J15" s="13"/>
      <c r="K15" s="13"/>
      <c r="M15" s="16">
        <v>0</v>
      </c>
      <c r="N15" s="15">
        <v>127500</v>
      </c>
      <c r="P15" s="15">
        <v>127.5</v>
      </c>
      <c r="Q15" s="16">
        <v>1</v>
      </c>
      <c r="R15" s="16">
        <v>1E-4</v>
      </c>
    </row>
    <row r="16" spans="2:18">
      <c r="B16" s="6" t="s">
        <v>1241</v>
      </c>
      <c r="C16" s="6" t="s">
        <v>1242</v>
      </c>
      <c r="D16" s="17">
        <v>222272433</v>
      </c>
      <c r="E16" s="6"/>
      <c r="F16" s="6"/>
      <c r="G16" s="6" t="s">
        <v>1243</v>
      </c>
      <c r="H16" s="6"/>
      <c r="J16" s="6" t="s">
        <v>155</v>
      </c>
      <c r="K16" s="6" t="s">
        <v>93</v>
      </c>
      <c r="N16" s="7">
        <v>127500</v>
      </c>
      <c r="O16" s="7">
        <v>100</v>
      </c>
      <c r="P16" s="7">
        <v>127.5</v>
      </c>
      <c r="Q16" s="8">
        <v>1</v>
      </c>
      <c r="R16" s="8">
        <v>1E-4</v>
      </c>
    </row>
    <row r="17" spans="2:18">
      <c r="B17" s="13" t="s">
        <v>1244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1245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1246</v>
      </c>
      <c r="C19" s="13"/>
      <c r="D19" s="14"/>
      <c r="E19" s="13"/>
      <c r="F19" s="13"/>
      <c r="G19" s="13"/>
      <c r="H19" s="13"/>
      <c r="J19" s="13"/>
      <c r="K19" s="13"/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1247</v>
      </c>
      <c r="C20" s="13"/>
      <c r="D20" s="14"/>
      <c r="E20" s="13"/>
      <c r="F20" s="13"/>
      <c r="G20" s="13"/>
      <c r="H20" s="13"/>
      <c r="J20" s="13"/>
      <c r="K20" s="13"/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1248</v>
      </c>
      <c r="C21" s="13"/>
      <c r="D21" s="14"/>
      <c r="E21" s="13"/>
      <c r="F21" s="13"/>
      <c r="G21" s="13"/>
      <c r="H21" s="13"/>
      <c r="J21" s="13"/>
      <c r="K21" s="13"/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1249</v>
      </c>
      <c r="C22" s="13"/>
      <c r="D22" s="14"/>
      <c r="E22" s="13"/>
      <c r="F22" s="13"/>
      <c r="G22" s="13"/>
      <c r="H22" s="13"/>
      <c r="J22" s="13"/>
      <c r="K22" s="13"/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1250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1238</v>
      </c>
      <c r="C24" s="13"/>
      <c r="D24" s="14"/>
      <c r="E24" s="13"/>
      <c r="F24" s="13"/>
      <c r="G24" s="13"/>
      <c r="H24" s="13"/>
      <c r="J24" s="13"/>
      <c r="K24" s="13"/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1239</v>
      </c>
      <c r="C25" s="13"/>
      <c r="D25" s="14"/>
      <c r="E25" s="13"/>
      <c r="F25" s="13"/>
      <c r="G25" s="13"/>
      <c r="H25" s="13"/>
      <c r="J25" s="13"/>
      <c r="K25" s="13"/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1240</v>
      </c>
      <c r="C26" s="13"/>
      <c r="D26" s="14"/>
      <c r="E26" s="13"/>
      <c r="F26" s="13"/>
      <c r="G26" s="13"/>
      <c r="H26" s="13"/>
      <c r="J26" s="13"/>
      <c r="K26" s="13"/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1249</v>
      </c>
      <c r="C27" s="13"/>
      <c r="D27" s="14"/>
      <c r="E27" s="13"/>
      <c r="F27" s="13"/>
      <c r="G27" s="13"/>
      <c r="H27" s="13"/>
      <c r="J27" s="13"/>
      <c r="K27" s="13"/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103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1251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108</v>
      </c>
      <c r="H7" s="3" t="s">
        <v>82</v>
      </c>
      <c r="I7" s="3" t="s">
        <v>83</v>
      </c>
      <c r="J7" s="3" t="s">
        <v>84</v>
      </c>
      <c r="K7" s="3" t="s">
        <v>109</v>
      </c>
      <c r="L7" s="3" t="s">
        <v>43</v>
      </c>
      <c r="M7" s="3" t="s">
        <v>1096</v>
      </c>
      <c r="N7" s="3" t="s">
        <v>112</v>
      </c>
      <c r="O7" s="3" t="s">
        <v>113</v>
      </c>
    </row>
    <row r="8" spans="2:15">
      <c r="B8" s="4"/>
      <c r="C8" s="4"/>
      <c r="D8" s="4"/>
      <c r="E8" s="4"/>
      <c r="F8" s="4"/>
      <c r="G8" s="4" t="s">
        <v>115</v>
      </c>
      <c r="H8" s="4"/>
      <c r="I8" s="4" t="s">
        <v>88</v>
      </c>
      <c r="J8" s="4" t="s">
        <v>88</v>
      </c>
      <c r="K8" s="4" t="s">
        <v>116</v>
      </c>
      <c r="L8" s="4" t="s">
        <v>117</v>
      </c>
      <c r="M8" s="4" t="s">
        <v>89</v>
      </c>
      <c r="N8" s="4" t="s">
        <v>88</v>
      </c>
      <c r="O8" s="4" t="s">
        <v>88</v>
      </c>
    </row>
    <row r="10" spans="2:15">
      <c r="B10" s="3" t="s">
        <v>1252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1253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1102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1254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1255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876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103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1256</v>
      </c>
    </row>
    <row r="7" spans="2:10">
      <c r="B7" s="3" t="s">
        <v>77</v>
      </c>
      <c r="C7" s="3" t="s">
        <v>1257</v>
      </c>
      <c r="D7" s="3" t="s">
        <v>1258</v>
      </c>
      <c r="E7" s="3" t="s">
        <v>1259</v>
      </c>
      <c r="F7" s="3" t="s">
        <v>82</v>
      </c>
      <c r="G7" s="3" t="s">
        <v>1260</v>
      </c>
      <c r="H7" s="3" t="s">
        <v>86</v>
      </c>
      <c r="I7" s="3" t="s">
        <v>87</v>
      </c>
      <c r="J7" s="3" t="s">
        <v>1261</v>
      </c>
    </row>
    <row r="8" spans="2:10">
      <c r="B8" s="4"/>
      <c r="C8" s="4"/>
      <c r="D8" s="4"/>
      <c r="E8" s="4" t="s">
        <v>115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1262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1263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1264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1265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1266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1264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1265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103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1267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1096</v>
      </c>
      <c r="J7" s="3" t="s">
        <v>112</v>
      </c>
      <c r="K7" s="3" t="s">
        <v>113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1268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103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rightToLeft="1" workbookViewId="0">
      <selection activeCell="G36" sqref="G36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1269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1096</v>
      </c>
      <c r="J7" s="3" t="s">
        <v>112</v>
      </c>
      <c r="K7" s="3" t="s">
        <v>113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1270</v>
      </c>
      <c r="C10" s="12"/>
      <c r="D10" s="3"/>
      <c r="E10" s="3"/>
      <c r="F10" s="3"/>
      <c r="I10" s="9">
        <f>I11+I23</f>
        <v>5665.0899999999983</v>
      </c>
      <c r="J10" s="10">
        <f>I10/$I$10</f>
        <v>1</v>
      </c>
      <c r="K10" s="10">
        <f>I10/'סכום נכסי הקרן'!$C$42</f>
        <v>3.6482887817159797E-3</v>
      </c>
    </row>
    <row r="11" spans="2:11">
      <c r="B11" s="3" t="s">
        <v>91</v>
      </c>
      <c r="C11" s="12"/>
      <c r="D11" s="3"/>
      <c r="E11" s="3"/>
      <c r="F11" s="3"/>
      <c r="I11" s="9">
        <f>I12</f>
        <v>5665.0899999999983</v>
      </c>
      <c r="J11" s="10">
        <f t="shared" ref="J11:J25" si="0">I11/$I$10</f>
        <v>1</v>
      </c>
      <c r="K11" s="10">
        <f>I11/'סכום נכסי הקרן'!$C$42</f>
        <v>3.6482887817159797E-3</v>
      </c>
    </row>
    <row r="12" spans="2:11">
      <c r="B12" s="13" t="s">
        <v>1295</v>
      </c>
      <c r="C12" s="14"/>
      <c r="D12" s="3"/>
      <c r="E12" s="3"/>
      <c r="F12" s="3"/>
      <c r="I12" s="30">
        <f>SUM(I13:I22)</f>
        <v>5665.0899999999983</v>
      </c>
      <c r="J12" s="31">
        <f t="shared" si="0"/>
        <v>1</v>
      </c>
      <c r="K12" s="31">
        <f>I12/'סכום נכסי הקרן'!$C$42</f>
        <v>3.6482887817159797E-3</v>
      </c>
    </row>
    <row r="13" spans="2:11">
      <c r="B13" s="6" t="s">
        <v>1116</v>
      </c>
      <c r="C13" s="17">
        <v>1127679</v>
      </c>
      <c r="D13" s="6" t="s">
        <v>1118</v>
      </c>
      <c r="E13" s="6" t="s">
        <v>173</v>
      </c>
      <c r="F13" s="6" t="s">
        <v>93</v>
      </c>
      <c r="I13" s="7">
        <v>336.49</v>
      </c>
      <c r="J13" s="32">
        <f t="shared" si="0"/>
        <v>5.9397114608947095E-2</v>
      </c>
      <c r="K13" s="32">
        <f>I13/'סכום נכסי הקרן'!$C$42</f>
        <v>2.1669782689412001E-4</v>
      </c>
    </row>
    <row r="14" spans="2:11">
      <c r="B14" s="6" t="s">
        <v>1119</v>
      </c>
      <c r="C14" s="17">
        <v>11008330</v>
      </c>
      <c r="D14" s="6" t="s">
        <v>1118</v>
      </c>
      <c r="E14" s="6" t="s">
        <v>173</v>
      </c>
      <c r="F14" s="6" t="s">
        <v>93</v>
      </c>
      <c r="I14" s="7">
        <v>837.96</v>
      </c>
      <c r="J14" s="32">
        <f t="shared" si="0"/>
        <v>0.14791644969453271</v>
      </c>
      <c r="K14" s="32">
        <f>I14/'סכום נכסי הקרן'!$C$42</f>
        <v>5.3964192405181965E-4</v>
      </c>
    </row>
    <row r="15" spans="2:11">
      <c r="B15" s="6" t="s">
        <v>1120</v>
      </c>
      <c r="C15" s="17">
        <v>11207400</v>
      </c>
      <c r="D15" s="6" t="s">
        <v>1118</v>
      </c>
      <c r="E15" s="6" t="s">
        <v>173</v>
      </c>
      <c r="F15" s="6" t="s">
        <v>93</v>
      </c>
      <c r="I15" s="7">
        <v>2661.51</v>
      </c>
      <c r="J15" s="32">
        <f t="shared" si="0"/>
        <v>0.46980895272625872</v>
      </c>
      <c r="K15" s="32">
        <f>I15/'סכום נכסי הקרן'!$C$42</f>
        <v>1.7139987317809427E-3</v>
      </c>
    </row>
    <row r="16" spans="2:11">
      <c r="B16" s="6" t="s">
        <v>1121</v>
      </c>
      <c r="C16" s="17">
        <v>1131184</v>
      </c>
      <c r="D16" s="6" t="s">
        <v>1118</v>
      </c>
      <c r="E16" s="6" t="s">
        <v>173</v>
      </c>
      <c r="F16" s="6" t="s">
        <v>93</v>
      </c>
      <c r="I16" s="7">
        <v>336.49</v>
      </c>
      <c r="J16" s="32">
        <f t="shared" si="0"/>
        <v>5.9397114608947095E-2</v>
      </c>
      <c r="K16" s="32">
        <f>I16/'סכום נכסי הקרן'!$C$42</f>
        <v>2.1669782689412001E-4</v>
      </c>
    </row>
    <row r="17" spans="2:11">
      <c r="B17" s="6" t="s">
        <v>1122</v>
      </c>
      <c r="C17" s="17">
        <v>1134394</v>
      </c>
      <c r="D17" s="6" t="s">
        <v>1118</v>
      </c>
      <c r="E17" s="6" t="s">
        <v>173</v>
      </c>
      <c r="F17" s="6" t="s">
        <v>93</v>
      </c>
      <c r="I17" s="7">
        <v>336.49</v>
      </c>
      <c r="J17" s="32">
        <f t="shared" si="0"/>
        <v>5.9397114608947095E-2</v>
      </c>
      <c r="K17" s="32">
        <f>I17/'סכום נכסי הקרן'!$C$42</f>
        <v>2.1669782689412001E-4</v>
      </c>
    </row>
    <row r="18" spans="2:11">
      <c r="B18" s="6" t="s">
        <v>1126</v>
      </c>
      <c r="C18" s="17">
        <v>11103780</v>
      </c>
      <c r="D18" s="6" t="s">
        <v>1124</v>
      </c>
      <c r="E18" s="6" t="s">
        <v>173</v>
      </c>
      <c r="F18" s="6" t="s">
        <v>93</v>
      </c>
      <c r="I18" s="7">
        <v>336.49</v>
      </c>
      <c r="J18" s="32">
        <f t="shared" si="0"/>
        <v>5.9397114608947095E-2</v>
      </c>
      <c r="K18" s="32">
        <f>I18/'סכום נכסי הקרן'!$C$42</f>
        <v>2.1669782689412001E-4</v>
      </c>
    </row>
    <row r="19" spans="2:11">
      <c r="B19" s="6" t="s">
        <v>1127</v>
      </c>
      <c r="C19" s="17">
        <v>1125624</v>
      </c>
      <c r="D19" s="6" t="s">
        <v>1128</v>
      </c>
      <c r="E19" s="6" t="s">
        <v>194</v>
      </c>
      <c r="F19" s="6" t="s">
        <v>93</v>
      </c>
      <c r="I19" s="7">
        <v>336.49</v>
      </c>
      <c r="J19" s="32">
        <f t="shared" si="0"/>
        <v>5.9397114608947095E-2</v>
      </c>
      <c r="K19" s="32">
        <f>I19/'סכום נכסי הקרן'!$C$42</f>
        <v>2.1669782689412001E-4</v>
      </c>
    </row>
    <row r="20" spans="2:11">
      <c r="B20" s="6" t="s">
        <v>1129</v>
      </c>
      <c r="C20" s="17">
        <v>5005830</v>
      </c>
      <c r="D20" s="6" t="s">
        <v>290</v>
      </c>
      <c r="E20" s="6"/>
      <c r="F20" s="6" t="s">
        <v>93</v>
      </c>
      <c r="I20" s="7">
        <v>117.49</v>
      </c>
      <c r="J20" s="32">
        <f t="shared" si="0"/>
        <v>2.0739299816949074E-2</v>
      </c>
      <c r="K20" s="32">
        <f>I20/'סכום נכסי הקרן'!$C$42</f>
        <v>7.5662954862819573E-5</v>
      </c>
    </row>
    <row r="21" spans="2:11">
      <c r="B21" s="6" t="s">
        <v>1130</v>
      </c>
      <c r="C21" s="17">
        <v>5005848</v>
      </c>
      <c r="D21" s="6" t="s">
        <v>290</v>
      </c>
      <c r="E21" s="6"/>
      <c r="F21" s="6" t="s">
        <v>93</v>
      </c>
      <c r="I21" s="7">
        <v>133.11000000000001</v>
      </c>
      <c r="J21" s="32">
        <f t="shared" si="0"/>
        <v>2.3496537566040442E-2</v>
      </c>
      <c r="K21" s="32">
        <f>I21/'סכום נכסי הקרן'!$C$42</f>
        <v>8.5722154411353431E-5</v>
      </c>
    </row>
    <row r="22" spans="2:11">
      <c r="B22" s="6" t="s">
        <v>1131</v>
      </c>
      <c r="C22" s="17">
        <v>5005855</v>
      </c>
      <c r="D22" s="6" t="s">
        <v>290</v>
      </c>
      <c r="E22" s="6"/>
      <c r="F22" s="6" t="s">
        <v>93</v>
      </c>
      <c r="I22" s="7">
        <v>232.57</v>
      </c>
      <c r="J22" s="32">
        <f t="shared" si="0"/>
        <v>4.1053187151483921E-2</v>
      </c>
      <c r="K22" s="32">
        <f>I22/'סכום נכסי הקרן'!$C$42</f>
        <v>1.497738821384454E-4</v>
      </c>
    </row>
    <row r="23" spans="2:11">
      <c r="B23" s="3" t="s">
        <v>102</v>
      </c>
      <c r="C23" s="12"/>
      <c r="D23" s="3"/>
      <c r="E23" s="3"/>
      <c r="F23" s="3"/>
      <c r="I23" s="9">
        <v>0</v>
      </c>
      <c r="J23" s="10">
        <f t="shared" si="0"/>
        <v>0</v>
      </c>
      <c r="K23" s="10">
        <f>I23/'סכום נכסי הקרן'!$C$42</f>
        <v>0</v>
      </c>
    </row>
    <row r="24" spans="2:11">
      <c r="B24" s="3" t="s">
        <v>91</v>
      </c>
      <c r="C24" s="12"/>
      <c r="D24" s="3"/>
      <c r="E24" s="3"/>
      <c r="F24" s="3"/>
      <c r="I24" s="9">
        <v>0</v>
      </c>
      <c r="J24" s="10">
        <f t="shared" si="0"/>
        <v>0</v>
      </c>
      <c r="K24" s="10">
        <f>I24/'סכום נכסי הקרן'!$C$42</f>
        <v>0</v>
      </c>
    </row>
    <row r="25" spans="2:11">
      <c r="B25" s="3" t="s">
        <v>102</v>
      </c>
      <c r="C25" s="12"/>
      <c r="D25" s="3"/>
      <c r="E25" s="3"/>
      <c r="F25" s="3"/>
      <c r="I25" s="9">
        <v>0</v>
      </c>
      <c r="J25" s="10">
        <f t="shared" si="0"/>
        <v>0</v>
      </c>
      <c r="K25" s="10">
        <f>I25/'סכום נכסי הקרן'!$C$42</f>
        <v>0</v>
      </c>
    </row>
    <row r="35" spans="2:6">
      <c r="B35" s="6" t="s">
        <v>103</v>
      </c>
      <c r="C35" s="17"/>
      <c r="D35" s="6"/>
      <c r="E35" s="6"/>
      <c r="F35" s="6"/>
    </row>
    <row r="39" spans="2:6">
      <c r="B39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rightToLeft="1" tabSelected="1" workbookViewId="0">
      <selection activeCell="B10" sqref="B10:C14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1271</v>
      </c>
    </row>
    <row r="7" spans="2:4">
      <c r="B7" s="3" t="s">
        <v>77</v>
      </c>
      <c r="C7" s="3" t="s">
        <v>1272</v>
      </c>
      <c r="D7" s="3" t="s">
        <v>1273</v>
      </c>
    </row>
    <row r="8" spans="2:4">
      <c r="B8" s="4"/>
      <c r="C8" s="4" t="s">
        <v>89</v>
      </c>
      <c r="D8" s="4" t="s">
        <v>114</v>
      </c>
    </row>
    <row r="10" spans="2:4">
      <c r="B10" s="3" t="s">
        <v>1274</v>
      </c>
      <c r="C10" s="9">
        <f>C11+C13</f>
        <v>96156.84599999999</v>
      </c>
      <c r="D10" s="3"/>
    </row>
    <row r="11" spans="2:4">
      <c r="B11" s="3" t="s">
        <v>91</v>
      </c>
      <c r="C11" s="9">
        <f>C12</f>
        <v>44732.023999999998</v>
      </c>
      <c r="D11" s="3"/>
    </row>
    <row r="12" spans="2:4">
      <c r="B12" s="13" t="s">
        <v>1293</v>
      </c>
      <c r="C12" s="15">
        <f>(15484952+29247072)/1000</f>
        <v>44732.023999999998</v>
      </c>
      <c r="D12" s="3"/>
    </row>
    <row r="13" spans="2:4">
      <c r="B13" s="3" t="s">
        <v>102</v>
      </c>
      <c r="C13" s="9">
        <f>C14</f>
        <v>51424.822</v>
      </c>
    </row>
    <row r="14" spans="2:4">
      <c r="B14" s="13" t="s">
        <v>1294</v>
      </c>
      <c r="C14" s="15">
        <f>51424822/1000</f>
        <v>51424.822</v>
      </c>
    </row>
    <row r="24" spans="2:4">
      <c r="B24" s="6" t="s">
        <v>103</v>
      </c>
      <c r="D24" s="6"/>
    </row>
    <row r="28" spans="2:4">
      <c r="B28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1275</v>
      </c>
    </row>
    <row r="7" spans="2:16">
      <c r="B7" s="3" t="s">
        <v>77</v>
      </c>
      <c r="C7" s="3" t="s">
        <v>78</v>
      </c>
      <c r="D7" s="3" t="s">
        <v>161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1276</v>
      </c>
      <c r="L7" s="3" t="s">
        <v>109</v>
      </c>
      <c r="M7" s="3" t="s">
        <v>1277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88</v>
      </c>
      <c r="K8" s="4" t="s">
        <v>88</v>
      </c>
      <c r="L8" s="4" t="s">
        <v>116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1278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876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1279</v>
      </c>
    </row>
    <row r="7" spans="2:16">
      <c r="B7" s="3" t="s">
        <v>77</v>
      </c>
      <c r="C7" s="3" t="s">
        <v>78</v>
      </c>
      <c r="D7" s="3" t="s">
        <v>161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1276</v>
      </c>
      <c r="L7" s="3" t="s">
        <v>109</v>
      </c>
      <c r="M7" s="3" t="s">
        <v>1277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88</v>
      </c>
      <c r="K8" s="4" t="s">
        <v>88</v>
      </c>
      <c r="L8" s="4" t="s">
        <v>116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1280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1281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876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1282</v>
      </c>
    </row>
    <row r="7" spans="2:16">
      <c r="B7" s="3" t="s">
        <v>77</v>
      </c>
      <c r="C7" s="3" t="s">
        <v>78</v>
      </c>
      <c r="D7" s="3" t="s">
        <v>161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1276</v>
      </c>
      <c r="L7" s="3" t="s">
        <v>109</v>
      </c>
      <c r="M7" s="3" t="s">
        <v>1277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88</v>
      </c>
      <c r="K8" s="4" t="s">
        <v>88</v>
      </c>
      <c r="L8" s="4" t="s">
        <v>116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1283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1281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876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2020-05-14T11:03:36Z</dcterms:created>
  <dcterms:modified xsi:type="dcterms:W3CDTF">2020-05-17T08:07:04Z</dcterms:modified>
</cp:coreProperties>
</file>