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131"/>
  <workbookPr defaultThemeVersion="124226"/>
  <bookViews>
    <workbookView xWindow="65428" yWindow="65428" windowWidth="23256" windowHeight="12576" activeTab="0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sharedStrings.xml><?xml version="1.0" encoding="utf-8"?>
<sst xmlns="http://schemas.openxmlformats.org/spreadsheetml/2006/main" count="108" uniqueCount="79">
  <si>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</si>
  <si>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</si>
  <si>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</si>
  <si>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</si>
  <si>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</si>
  <si>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</si>
  <si>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</si>
  <si>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</si>
  <si>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</si>
  <si>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</si>
  <si>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</si>
  <si>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</si>
  <si>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</si>
  <si>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</si>
  <si>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</si>
  <si>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</si>
  <si>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</si>
  <si>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</si>
  <si>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</si>
  <si>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</si>
  <si>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</si>
  <si>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</si>
  <si>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</si>
  <si>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</si>
  <si>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</si>
  <si>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</si>
  <si>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</si>
  <si>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</si>
  <si>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</si>
  <si>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</si>
  <si>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</si>
  <si>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</si>
  <si>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</si>
  <si>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</si>
  <si>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</si>
  <si>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</si>
  <si>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</si>
  <si>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</si>
  <si>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</si>
  <si>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</si>
  <si>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</si>
  <si>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XXXX</t>
  </si>
  <si>
    <t>יש לציין את שנת הדיווח</t>
  </si>
  <si>
    <t>סוף מידע</t>
  </si>
  <si>
    <t>שם חברה - אגודה שיתופית של עובדי התעשייה האווירית לניהול קופות גמל בע"מ</t>
  </si>
  <si>
    <t>קרנות סל</t>
  </si>
  <si>
    <t>שם המסלול - מסלול לבני 50-60 מספר 9892</t>
  </si>
  <si>
    <t>התרומה לתשואה ינואר 2021</t>
  </si>
  <si>
    <t>שיעור מסך הנכסים ינואר 2021</t>
  </si>
  <si>
    <t xml:space="preserve">התרומה לתשואה פברואר 2021 </t>
  </si>
  <si>
    <t xml:space="preserve">שיעור מסך הנכסים פברואר 2021 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</si>
  <si>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</si>
  <si>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</si>
  <si>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</si>
  <si>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</si>
  <si>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</si>
  <si>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מאי2021</t>
  </si>
  <si>
    <t>התרומה לתשואה יוני2021</t>
  </si>
  <si>
    <t>שיעור מסך הנכסים יוני 2021</t>
  </si>
  <si>
    <t>התרומה לתשואה יולי 2021</t>
  </si>
  <si>
    <t>שיעור מסך הנכסים יולי 2021</t>
  </si>
  <si>
    <t>התרומה לתשואה אוגוסט2021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</si>
  <si>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</si>
  <si>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</si>
  <si>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</si>
  <si>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</si>
  <si>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</si>
  <si>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</si>
  <si>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</si>
  <si>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</si>
  <si>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</si>
  <si>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</si>
  <si>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</si>
  <si>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</si>
  <si>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</si>
  <si>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</si>
  <si>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</si>
  <si>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ינואר-דצמבר2021</t>
  </si>
  <si>
    <t>שיעור מסך הנכסים ינואר-דצמבר2021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</si>
</sst>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  <numFmt numFmtId="177" formatCode="#,##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David"/>
      <family val="2"/>
    </font>
    <font>
      <b/>
      <sz val="11"/>
      <name val="David"/>
      <family val="2"/>
    </font>
    <font>
      <sz val="10"/>
      <name val="David"/>
      <family val="2"/>
    </font>
    <font>
      <b/>
      <sz val="14"/>
      <name val="David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Miriam"/>
      <family val="2"/>
    </font>
    <font>
      <sz val="12"/>
      <color indexed="8"/>
      <name val="Arial"/>
      <family val="2"/>
    </font>
    <font>
      <sz val="11"/>
      <color indexed="8"/>
      <name val="David"/>
      <family val="2"/>
    </font>
    <font>
      <u val="single"/>
      <sz val="11"/>
      <color theme="10"/>
      <name val="David"/>
      <family val="2"/>
    </font>
    <font>
      <u val="single"/>
      <sz val="11"/>
      <color theme="10"/>
      <name val="Arial"/>
      <family val="2"/>
    </font>
    <font>
      <sz val="11"/>
      <color theme="1"/>
      <name val="David"/>
      <family val="2"/>
    </font>
    <font>
      <sz val="12"/>
      <color theme="1"/>
      <name val="Arial"/>
      <family val="2"/>
    </font>
    <font>
      <sz val="11"/>
      <color theme="0"/>
      <name val="David"/>
      <family val="2"/>
    </font>
    <font>
      <b/>
      <sz val="11"/>
      <color theme="1"/>
      <name val="David"/>
      <family val="2"/>
    </font>
    <font>
      <sz val="11"/>
      <color rgb="FFFF0000"/>
      <name val="David"/>
      <family val="2"/>
    </font>
  </fonts>
  <fills count="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Gray">
        <fgColor theme="0" tint="-0.149959996342659"/>
        <bgColor theme="0" tint="-0.149990007281303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/>
      <top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/>
      <right/>
      <top/>
      <bottom style="thin"/>
    </border>
  </borders>
  <cellStyleXfs count="5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>
      <alignment/>
      <protection/>
    </xf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Protection="0">
      <alignment/>
    </xf>
    <xf numFmtId="0" fontId="1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12" fillId="0" borderId="0" applyNumberFormat="0" applyFill="0" applyBorder="0">
      <alignment/>
      <protection locked="0"/>
    </xf>
    <xf numFmtId="0" fontId="13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12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9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>
      <alignment/>
      <protection/>
    </xf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>
      <alignment/>
      <protection/>
    </xf>
    <xf numFmtId="176" fontId="6" fillId="0" borderId="0">
      <alignment horizontal="right"/>
      <protection hidden="1"/>
    </xf>
    <xf numFmtId="0" fontId="6" fillId="0" borderId="0">
      <alignment horizontal="right" readingOrder="2"/>
      <protection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>
      <alignment/>
      <protection/>
    </xf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4" fillId="0" borderId="0">
      <alignment horizontal="righ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8">
    <xf numFmtId="0" fontId="0" fillId="0" borderId="0" xfId="0"/>
    <xf numFmtId="0" fontId="14" fillId="0" borderId="0" xfId="0" applyFont="1"/>
    <xf numFmtId="0" fontId="2" fillId="0" borderId="1" xfId="0" applyFont="1" applyBorder="1"/>
    <xf numFmtId="0" fontId="4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/>
    <xf numFmtId="10" fontId="2" fillId="2" borderId="2" xfId="15" applyNumberFormat="1" applyFont="1" applyFill="1" applyBorder="1"/>
    <xf numFmtId="10" fontId="2" fillId="2" borderId="3" xfId="15" applyNumberFormat="1" applyFont="1" applyFill="1" applyBorder="1"/>
    <xf numFmtId="0" fontId="2" fillId="3" borderId="5" xfId="0" applyFont="1" applyFill="1" applyBorder="1"/>
    <xf numFmtId="0" fontId="3" fillId="3" borderId="6" xfId="0" applyFont="1" applyFill="1" applyBorder="1"/>
    <xf numFmtId="10" fontId="3" fillId="2" borderId="7" xfId="15" applyNumberFormat="1" applyFont="1" applyFill="1" applyBorder="1"/>
    <xf numFmtId="10" fontId="3" fillId="2" borderId="8" xfId="15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9" xfId="15" applyNumberFormat="1" applyFont="1" applyFill="1" applyBorder="1"/>
    <xf numFmtId="10" fontId="2" fillId="2" borderId="10" xfId="15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16" fillId="0" borderId="0" xfId="0" applyFont="1"/>
    <xf numFmtId="10" fontId="3" fillId="4" borderId="11" xfId="15" applyNumberFormat="1" applyFont="1" applyFill="1" applyBorder="1"/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10" fontId="2" fillId="5" borderId="2" xfId="15" applyNumberFormat="1" applyFont="1" applyFill="1" applyBorder="1"/>
    <xf numFmtId="10" fontId="2" fillId="5" borderId="3" xfId="15" applyNumberFormat="1" applyFont="1" applyFill="1" applyBorder="1"/>
    <xf numFmtId="10" fontId="3" fillId="5" borderId="7" xfId="15" applyNumberFormat="1" applyFont="1" applyFill="1" applyBorder="1"/>
    <xf numFmtId="10" fontId="3" fillId="5" borderId="8" xfId="15" applyNumberFormat="1" applyFont="1" applyFill="1" applyBorder="1"/>
    <xf numFmtId="10" fontId="2" fillId="5" borderId="9" xfId="15" applyNumberFormat="1" applyFont="1" applyFill="1" applyBorder="1"/>
    <xf numFmtId="10" fontId="2" fillId="5" borderId="10" xfId="15" applyNumberFormat="1" applyFont="1" applyFill="1" applyBorder="1"/>
    <xf numFmtId="0" fontId="14" fillId="6" borderId="0" xfId="0" applyFont="1" applyFill="1"/>
    <xf numFmtId="0" fontId="14" fillId="7" borderId="0" xfId="0" applyFont="1" applyFill="1"/>
    <xf numFmtId="0" fontId="3" fillId="8" borderId="12" xfId="0" applyFont="1" applyFill="1" applyBorder="1"/>
    <xf numFmtId="0" fontId="3" fillId="3" borderId="13" xfId="0" applyFont="1" applyFill="1" applyBorder="1"/>
    <xf numFmtId="10" fontId="3" fillId="2" borderId="14" xfId="15" applyNumberFormat="1" applyFont="1" applyFill="1" applyBorder="1"/>
    <xf numFmtId="10" fontId="3" fillId="2" borderId="15" xfId="15" applyNumberFormat="1" applyFont="1" applyFill="1" applyBorder="1"/>
    <xf numFmtId="10" fontId="3" fillId="5" borderId="14" xfId="15" applyNumberFormat="1" applyFont="1" applyFill="1" applyBorder="1"/>
    <xf numFmtId="10" fontId="3" fillId="5" borderId="15" xfId="15" applyNumberFormat="1" applyFont="1" applyFill="1" applyBorder="1"/>
    <xf numFmtId="0" fontId="3" fillId="0" borderId="16" xfId="0" applyFont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7" xfId="0" applyFont="1" applyBorder="1" applyAlignment="1">
      <alignment vertical="center"/>
    </xf>
    <xf numFmtId="0" fontId="14" fillId="0" borderId="0" xfId="0" applyFont="1" applyAlignment="1">
      <alignment horizontal="right"/>
    </xf>
    <xf numFmtId="0" fontId="2" fillId="3" borderId="5" xfId="0" applyFont="1" applyFill="1" applyBorder="1"/>
    <xf numFmtId="10" fontId="2" fillId="2" borderId="2" xfId="15" applyNumberFormat="1" applyFont="1" applyFill="1" applyBorder="1"/>
    <xf numFmtId="10" fontId="2" fillId="5" borderId="2" xfId="15" applyNumberFormat="1" applyFont="1" applyFill="1" applyBorder="1"/>
    <xf numFmtId="10" fontId="2" fillId="5" borderId="3" xfId="15" applyNumberFormat="1" applyFont="1" applyFill="1" applyBorder="1"/>
    <xf numFmtId="0" fontId="5" fillId="0" borderId="0" xfId="0" applyFont="1" applyBorder="1" applyAlignment="1">
      <alignment horizontal="right" wrapText="1" readingOrder="2"/>
    </xf>
    <xf numFmtId="4" fontId="3" fillId="2" borderId="18" xfId="15" applyNumberFormat="1" applyFont="1" applyFill="1" applyBorder="1"/>
    <xf numFmtId="10" fontId="3" fillId="5" borderId="2" xfId="15" applyNumberFormat="1" applyFont="1" applyFill="1" applyBorder="1"/>
    <xf numFmtId="4" fontId="3" fillId="5" borderId="18" xfId="15" applyNumberFormat="1" applyFont="1" applyFill="1" applyBorder="1"/>
    <xf numFmtId="10" fontId="2" fillId="0" borderId="0" xfId="0" applyNumberFormat="1" applyFont="1" applyFill="1"/>
    <xf numFmtId="10" fontId="18" fillId="0" borderId="0" xfId="0" applyNumberFormat="1" applyFont="1" applyFill="1"/>
    <xf numFmtId="0" fontId="14" fillId="7" borderId="19" xfId="0" applyFont="1" applyFill="1" applyBorder="1" applyAlignment="1">
      <alignment horizontal="center"/>
    </xf>
    <xf numFmtId="0" fontId="17" fillId="8" borderId="0" xfId="0" applyFont="1" applyFill="1" applyAlignment="1">
      <alignment horizontal="center"/>
    </xf>
  </cellXfs>
  <cellStyles count="53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% 1" xfId="20"/>
    <cellStyle name="% 2" xfId="21"/>
    <cellStyle name="% 3" xfId="22"/>
    <cellStyle name="=C:\WINNT\SYSTEM32\COMMAND.COM" xfId="23"/>
    <cellStyle name="01 בינואר 2000" xfId="24"/>
    <cellStyle name="01.01.00" xfId="25"/>
    <cellStyle name="01.01.2000" xfId="26"/>
    <cellStyle name="01/01/00" xfId="27"/>
    <cellStyle name="01/01/2000" xfId="28"/>
    <cellStyle name="1" xfId="29"/>
    <cellStyle name="2" xfId="30"/>
    <cellStyle name="3" xfId="31"/>
    <cellStyle name="4" xfId="32"/>
    <cellStyle name="5" xfId="33"/>
    <cellStyle name="97" xfId="34"/>
    <cellStyle name="98" xfId="35"/>
    <cellStyle name="99" xfId="36"/>
    <cellStyle name="Comma [0] 2" xfId="37"/>
    <cellStyle name="Comma [0] 2 2" xfId="38"/>
    <cellStyle name="Comma [0] 2 2 2" xfId="39"/>
    <cellStyle name="Comma [0] 2 3" xfId="40"/>
    <cellStyle name="Comma [0] 2 4" xfId="41"/>
    <cellStyle name="Comma [0] 3" xfId="42"/>
    <cellStyle name="Comma 2" xfId="43"/>
    <cellStyle name="Comma 2 2" xfId="44"/>
    <cellStyle name="Comma 2 2 2" xfId="45"/>
    <cellStyle name="Comma 2 2 3" xfId="46"/>
    <cellStyle name="Comma 2 2 4" xfId="47"/>
    <cellStyle name="Comma 2 2 5" xfId="48"/>
    <cellStyle name="Comma 2 2 6" xfId="49"/>
    <cellStyle name="Comma 2 2 7" xfId="50"/>
    <cellStyle name="Comma 2 3" xfId="51"/>
    <cellStyle name="Comma 2 4" xfId="52"/>
    <cellStyle name="Comma 2 5" xfId="53"/>
    <cellStyle name="Comma 2 6" xfId="54"/>
    <cellStyle name="Comma 2 7" xfId="55"/>
    <cellStyle name="Comma 2 8" xfId="56"/>
    <cellStyle name="Comma 2 9" xfId="57"/>
    <cellStyle name="Comma 3" xfId="58"/>
    <cellStyle name="Comma 3 2" xfId="59"/>
    <cellStyle name="Comma 4" xfId="60"/>
    <cellStyle name="Comma 5" xfId="61"/>
    <cellStyle name="Comma 6" xfId="62"/>
    <cellStyle name="Comma 7" xfId="63"/>
    <cellStyle name="Currency [0] _1" xfId="64"/>
    <cellStyle name="Euro" xfId="65"/>
    <cellStyle name="Hyperlink 2" xfId="66"/>
    <cellStyle name="Hyperlink 2 2" xfId="67"/>
    <cellStyle name="Hyperlink 2 2 2" xfId="68"/>
    <cellStyle name="Hyperlink 2 2 2 2" xfId="69"/>
    <cellStyle name="Hyperlink 2 3" xfId="70"/>
    <cellStyle name="Hyperlink 2 4" xfId="71"/>
    <cellStyle name="Hyperlink 2 5" xfId="72"/>
    <cellStyle name="Hyperlink 2 6" xfId="73"/>
    <cellStyle name="Hyperlink 2 7" xfId="74"/>
    <cellStyle name="Hyperlink 2 8" xfId="75"/>
    <cellStyle name="Hyperlink 2_Data" xfId="76"/>
    <cellStyle name="Normal 10" xfId="77"/>
    <cellStyle name="Normal 11" xfId="78"/>
    <cellStyle name="Normal 12" xfId="79"/>
    <cellStyle name="Normal 12 2" xfId="80"/>
    <cellStyle name="Normal 12 3" xfId="81"/>
    <cellStyle name="Normal 12 4" xfId="82"/>
    <cellStyle name="Normal 12 5" xfId="83"/>
    <cellStyle name="Normal 12 6" xfId="84"/>
    <cellStyle name="Normal 12 7" xfId="85"/>
    <cellStyle name="Normal 12 8" xfId="86"/>
    <cellStyle name="Normal 13" xfId="87"/>
    <cellStyle name="Normal 13 2" xfId="88"/>
    <cellStyle name="Normal 13 3" xfId="89"/>
    <cellStyle name="Normal 13 4" xfId="90"/>
    <cellStyle name="Normal 13 5" xfId="91"/>
    <cellStyle name="Normal 13 6" xfId="92"/>
    <cellStyle name="Normal 13 7" xfId="93"/>
    <cellStyle name="Normal 13 8" xfId="94"/>
    <cellStyle name="Normal 14" xfId="95"/>
    <cellStyle name="Normal 14 2" xfId="96"/>
    <cellStyle name="Normal 14 3" xfId="97"/>
    <cellStyle name="Normal 14 4" xfId="98"/>
    <cellStyle name="Normal 14 5" xfId="99"/>
    <cellStyle name="Normal 14 6" xfId="100"/>
    <cellStyle name="Normal 14 7" xfId="101"/>
    <cellStyle name="Normal 14 8" xfId="102"/>
    <cellStyle name="Normal 15" xfId="103"/>
    <cellStyle name="Normal 15 2" xfId="104"/>
    <cellStyle name="Normal 15 3" xfId="105"/>
    <cellStyle name="Normal 15 4" xfId="106"/>
    <cellStyle name="Normal 15 5" xfId="107"/>
    <cellStyle name="Normal 15 6" xfId="108"/>
    <cellStyle name="Normal 15 7" xfId="109"/>
    <cellStyle name="Normal 15 8" xfId="110"/>
    <cellStyle name="Normal 16" xfId="111"/>
    <cellStyle name="Normal 16 2" xfId="112"/>
    <cellStyle name="Normal 16 3" xfId="113"/>
    <cellStyle name="Normal 16 4" xfId="114"/>
    <cellStyle name="Normal 16 5" xfId="115"/>
    <cellStyle name="Normal 16 6" xfId="116"/>
    <cellStyle name="Normal 16 7" xfId="117"/>
    <cellStyle name="Normal 16 8" xfId="118"/>
    <cellStyle name="Normal 17" xfId="119"/>
    <cellStyle name="Normal 17 2" xfId="120"/>
    <cellStyle name="Normal 17 3" xfId="121"/>
    <cellStyle name="Normal 18" xfId="122"/>
    <cellStyle name="Normal 18 2" xfId="123"/>
    <cellStyle name="Normal 18 3" xfId="124"/>
    <cellStyle name="Normal 19" xfId="125"/>
    <cellStyle name="Normal 2" xfId="126"/>
    <cellStyle name="Normal 2 10" xfId="127"/>
    <cellStyle name="Normal 2 11" xfId="128"/>
    <cellStyle name="Normal 2 12" xfId="129"/>
    <cellStyle name="Normal 2 13" xfId="130"/>
    <cellStyle name="Normal 2 2" xfId="131"/>
    <cellStyle name="Normal 2 2 2" xfId="132"/>
    <cellStyle name="Normal 2 2 2 2" xfId="133"/>
    <cellStyle name="Normal 2 2 2 2 2" xfId="134"/>
    <cellStyle name="Normal 2 2 2 2 2 2" xfId="135"/>
    <cellStyle name="Normal 2 2 2 2_ירידות ערך שנזקפו" xfId="136"/>
    <cellStyle name="Normal 2 2 2 3" xfId="137"/>
    <cellStyle name="Normal 2 2 2 4" xfId="138"/>
    <cellStyle name="Normal 2 2 2 5" xfId="139"/>
    <cellStyle name="Normal 2 2 2 6" xfId="140"/>
    <cellStyle name="Normal 2 2 2 7" xfId="141"/>
    <cellStyle name="Normal 2 2 2 8" xfId="142"/>
    <cellStyle name="Normal 2 2 2_ירידות ערך שנזקפו" xfId="143"/>
    <cellStyle name="Normal 2 2 3" xfId="144"/>
    <cellStyle name="Normal 2 2 3 2" xfId="145"/>
    <cellStyle name="Normal 2 2 3 2 2" xfId="146"/>
    <cellStyle name="Normal 2 2 4" xfId="147"/>
    <cellStyle name="Normal 2 2 5" xfId="148"/>
    <cellStyle name="Normal 2 2 6" xfId="149"/>
    <cellStyle name="Normal 2 2 7" xfId="150"/>
    <cellStyle name="Normal 2 2 8" xfId="151"/>
    <cellStyle name="Normal 2 2 9" xfId="152"/>
    <cellStyle name="Normal 2 2_ירידות ערך שנזקפו" xfId="153"/>
    <cellStyle name="Normal 2 3" xfId="154"/>
    <cellStyle name="Normal 2 3 2" xfId="155"/>
    <cellStyle name="Normal 2 3 2 2" xfId="156"/>
    <cellStyle name="Normal 2 3 3" xfId="157"/>
    <cellStyle name="Normal 2 3 4" xfId="158"/>
    <cellStyle name="Normal 2 3 5" xfId="159"/>
    <cellStyle name="Normal 2 3 6" xfId="160"/>
    <cellStyle name="Normal 2 3 7" xfId="161"/>
    <cellStyle name="Normal 2 3 8" xfId="162"/>
    <cellStyle name="Normal 2 3 9" xfId="163"/>
    <cellStyle name="Normal 2 3_ירידות ערך שנזקפו" xfId="164"/>
    <cellStyle name="Normal 2 4" xfId="165"/>
    <cellStyle name="Normal 2 4 2" xfId="166"/>
    <cellStyle name="Normal 2 5" xfId="167"/>
    <cellStyle name="Normal 2 6" xfId="168"/>
    <cellStyle name="Normal 2 6 2" xfId="169"/>
    <cellStyle name="Normal 2 6 2 2" xfId="170"/>
    <cellStyle name="Normal 2 7" xfId="171"/>
    <cellStyle name="Normal 2 7 2" xfId="172"/>
    <cellStyle name="Normal 2 8" xfId="173"/>
    <cellStyle name="Normal 2 9" xfId="174"/>
    <cellStyle name="Normal 2_אלמנטרי" xfId="175"/>
    <cellStyle name="Normal 20" xfId="176"/>
    <cellStyle name="Normal 21" xfId="177"/>
    <cellStyle name="Normal 21 2" xfId="178"/>
    <cellStyle name="Normal 21 3" xfId="179"/>
    <cellStyle name="Normal 22" xfId="180"/>
    <cellStyle name="Normal 22 2" xfId="181"/>
    <cellStyle name="Normal 22 3" xfId="182"/>
    <cellStyle name="Normal 23" xfId="183"/>
    <cellStyle name="Normal 23 2" xfId="184"/>
    <cellStyle name="Normal 23 3" xfId="185"/>
    <cellStyle name="Normal 24" xfId="186"/>
    <cellStyle name="Normal 24 2" xfId="187"/>
    <cellStyle name="Normal 24 3" xfId="188"/>
    <cellStyle name="Normal 25" xfId="189"/>
    <cellStyle name="Normal 25 2" xfId="190"/>
    <cellStyle name="Normal 25 3" xfId="191"/>
    <cellStyle name="Normal 26" xfId="192"/>
    <cellStyle name="Normal 26 2" xfId="193"/>
    <cellStyle name="Normal 26 3" xfId="194"/>
    <cellStyle name="Normal 27" xfId="195"/>
    <cellStyle name="Normal 27 2" xfId="196"/>
    <cellStyle name="Normal 27 3" xfId="197"/>
    <cellStyle name="Normal 27 4" xfId="198"/>
    <cellStyle name="Normal 27 5" xfId="199"/>
    <cellStyle name="Normal 27 6" xfId="200"/>
    <cellStyle name="Normal 27 7" xfId="201"/>
    <cellStyle name="Normal 28" xfId="202"/>
    <cellStyle name="Normal 29" xfId="203"/>
    <cellStyle name="Normal 3" xfId="204"/>
    <cellStyle name="Normal 3 2" xfId="205"/>
    <cellStyle name="Normal 3 2 2" xfId="206"/>
    <cellStyle name="Normal 3 2 3" xfId="207"/>
    <cellStyle name="Normal 3 2 4" xfId="208"/>
    <cellStyle name="Normal 3 2 5" xfId="209"/>
    <cellStyle name="Normal 3 2 6" xfId="210"/>
    <cellStyle name="Normal 3 2 7" xfId="211"/>
    <cellStyle name="Normal 3 2 8" xfId="212"/>
    <cellStyle name="Normal 3 3" xfId="213"/>
    <cellStyle name="Normal 3 4" xfId="214"/>
    <cellStyle name="Normal 3 5" xfId="215"/>
    <cellStyle name="Normal 3 6" xfId="216"/>
    <cellStyle name="Normal 3 7" xfId="217"/>
    <cellStyle name="Normal 3 8" xfId="218"/>
    <cellStyle name="Normal 3 9" xfId="219"/>
    <cellStyle name="Normal 3_אלמנטרי" xfId="220"/>
    <cellStyle name="Normal 30" xfId="221"/>
    <cellStyle name="Normal 30 2" xfId="222"/>
    <cellStyle name="Normal 30 3" xfId="223"/>
    <cellStyle name="Normal 30 4" xfId="224"/>
    <cellStyle name="Normal 30 5" xfId="225"/>
    <cellStyle name="Normal 30 6" xfId="226"/>
    <cellStyle name="Normal 30 7" xfId="227"/>
    <cellStyle name="Normal 31" xfId="228"/>
    <cellStyle name="Normal 32" xfId="229"/>
    <cellStyle name="Normal 32 2" xfId="230"/>
    <cellStyle name="Normal 32 3" xfId="231"/>
    <cellStyle name="Normal 32 4" xfId="232"/>
    <cellStyle name="Normal 32 5" xfId="233"/>
    <cellStyle name="Normal 32 6" xfId="234"/>
    <cellStyle name="Normal 32 7" xfId="235"/>
    <cellStyle name="Normal 33" xfId="236"/>
    <cellStyle name="Normal 33 2" xfId="237"/>
    <cellStyle name="Normal 33 3" xfId="238"/>
    <cellStyle name="Normal 33 4" xfId="239"/>
    <cellStyle name="Normal 33 5" xfId="240"/>
    <cellStyle name="Normal 33 6" xfId="241"/>
    <cellStyle name="Normal 33 7" xfId="242"/>
    <cellStyle name="Normal 34" xfId="243"/>
    <cellStyle name="Normal 34 2" xfId="244"/>
    <cellStyle name="Normal 35" xfId="245"/>
    <cellStyle name="Normal 36" xfId="246"/>
    <cellStyle name="Normal 36 2" xfId="247"/>
    <cellStyle name="Normal 36 3" xfId="248"/>
    <cellStyle name="Normal 36 4" xfId="249"/>
    <cellStyle name="Normal 36 5" xfId="250"/>
    <cellStyle name="Normal 36 6" xfId="251"/>
    <cellStyle name="Normal 36 7" xfId="252"/>
    <cellStyle name="Normal 37" xfId="253"/>
    <cellStyle name="Normal 38" xfId="254"/>
    <cellStyle name="Normal 39" xfId="255"/>
    <cellStyle name="Normal 4" xfId="256"/>
    <cellStyle name="Normal 4 2" xfId="257"/>
    <cellStyle name="Normal 4 3" xfId="258"/>
    <cellStyle name="Normal 4 4" xfId="259"/>
    <cellStyle name="Normal 4 5" xfId="260"/>
    <cellStyle name="Normal 4 6" xfId="261"/>
    <cellStyle name="Normal 4 7" xfId="262"/>
    <cellStyle name="Normal 4 8" xfId="263"/>
    <cellStyle name="Normal 4_ירידות ערך שנזקפו" xfId="264"/>
    <cellStyle name="Normal 40" xfId="265"/>
    <cellStyle name="Normal 41" xfId="266"/>
    <cellStyle name="Normal 41 2" xfId="267"/>
    <cellStyle name="Normal 41 3" xfId="268"/>
    <cellStyle name="Normal 41 4" xfId="269"/>
    <cellStyle name="Normal 41 5" xfId="270"/>
    <cellStyle name="Normal 41 6" xfId="271"/>
    <cellStyle name="Normal 41 7" xfId="272"/>
    <cellStyle name="Normal 42" xfId="273"/>
    <cellStyle name="Normal 42 2" xfId="274"/>
    <cellStyle name="Normal 42 2 2" xfId="275"/>
    <cellStyle name="Normal 42 3" xfId="276"/>
    <cellStyle name="Normal 42 3 2" xfId="277"/>
    <cellStyle name="Normal 42 4" xfId="278"/>
    <cellStyle name="Normal 42 4 2" xfId="279"/>
    <cellStyle name="Normal 42 5" xfId="280"/>
    <cellStyle name="Normal 43" xfId="281"/>
    <cellStyle name="Normal 44" xfId="282"/>
    <cellStyle name="Normal 45" xfId="283"/>
    <cellStyle name="Normal 45 2" xfId="284"/>
    <cellStyle name="Normal 45 2 2" xfId="285"/>
    <cellStyle name="Normal 45 3" xfId="286"/>
    <cellStyle name="Normal 45 3 2" xfId="287"/>
    <cellStyle name="Normal 45 4" xfId="288"/>
    <cellStyle name="Normal 45 4 2" xfId="289"/>
    <cellStyle name="Normal 45 5" xfId="290"/>
    <cellStyle name="Normal 46" xfId="291"/>
    <cellStyle name="Normal 46 2" xfId="292"/>
    <cellStyle name="Normal 46 2 2" xfId="293"/>
    <cellStyle name="Normal 46 3" xfId="294"/>
    <cellStyle name="Normal 46 3 2" xfId="295"/>
    <cellStyle name="Normal 46 4" xfId="296"/>
    <cellStyle name="Normal 46 4 2" xfId="297"/>
    <cellStyle name="Normal 46 5" xfId="298"/>
    <cellStyle name="Normal 47" xfId="299"/>
    <cellStyle name="Normal 47 2" xfId="300"/>
    <cellStyle name="Normal 47 2 2" xfId="301"/>
    <cellStyle name="Normal 47 3" xfId="302"/>
    <cellStyle name="Normal 47 3 2" xfId="303"/>
    <cellStyle name="Normal 47 4" xfId="304"/>
    <cellStyle name="Normal 47 4 2" xfId="305"/>
    <cellStyle name="Normal 47 5" xfId="306"/>
    <cellStyle name="Normal 48" xfId="307"/>
    <cellStyle name="Normal 49" xfId="308"/>
    <cellStyle name="Normal 5" xfId="309"/>
    <cellStyle name="Normal 5 2" xfId="310"/>
    <cellStyle name="Normal 5 3" xfId="311"/>
    <cellStyle name="Normal 5 4" xfId="312"/>
    <cellStyle name="Normal 5 5" xfId="313"/>
    <cellStyle name="Normal 5 6" xfId="314"/>
    <cellStyle name="Normal 5 7" xfId="315"/>
    <cellStyle name="Normal 5 8" xfId="316"/>
    <cellStyle name="Normal 50" xfId="317"/>
    <cellStyle name="Normal 6" xfId="318"/>
    <cellStyle name="Normal 6 10" xfId="319"/>
    <cellStyle name="Normal 6 11" xfId="320"/>
    <cellStyle name="Normal 6 12" xfId="321"/>
    <cellStyle name="Normal 6 13" xfId="322"/>
    <cellStyle name="Normal 6 14" xfId="323"/>
    <cellStyle name="Normal 6 2" xfId="324"/>
    <cellStyle name="Normal 6 2 2" xfId="325"/>
    <cellStyle name="Normal 6 2 3" xfId="326"/>
    <cellStyle name="Normal 6 2 4" xfId="327"/>
    <cellStyle name="Normal 6 2 5" xfId="328"/>
    <cellStyle name="Normal 6 2 6" xfId="329"/>
    <cellStyle name="Normal 6 2 7" xfId="330"/>
    <cellStyle name="Normal 6 3" xfId="331"/>
    <cellStyle name="Normal 6 4" xfId="332"/>
    <cellStyle name="Normal 6 5" xfId="333"/>
    <cellStyle name="Normal 6 6" xfId="334"/>
    <cellStyle name="Normal 6 7" xfId="335"/>
    <cellStyle name="Normal 6 8" xfId="336"/>
    <cellStyle name="Normal 6 9" xfId="337"/>
    <cellStyle name="Normal 6_Data" xfId="338"/>
    <cellStyle name="Normal 60" xfId="339"/>
    <cellStyle name="Normal 64" xfId="340"/>
    <cellStyle name="Normal 64 2" xfId="341"/>
    <cellStyle name="Normal 64 2 2" xfId="342"/>
    <cellStyle name="Normal 64 3" xfId="343"/>
    <cellStyle name="Normal 64 3 2" xfId="344"/>
    <cellStyle name="Normal 64 4" xfId="345"/>
    <cellStyle name="Normal 64 4 2" xfId="346"/>
    <cellStyle name="Normal 64 5" xfId="347"/>
    <cellStyle name="Normal 65" xfId="348"/>
    <cellStyle name="Normal 65 2" xfId="349"/>
    <cellStyle name="Normal 65 2 2" xfId="350"/>
    <cellStyle name="Normal 65 3" xfId="351"/>
    <cellStyle name="Normal 65 3 2" xfId="352"/>
    <cellStyle name="Normal 65 4" xfId="353"/>
    <cellStyle name="Normal 65 4 2" xfId="354"/>
    <cellStyle name="Normal 65 5" xfId="355"/>
    <cellStyle name="Normal 7" xfId="356"/>
    <cellStyle name="Normal 7 10" xfId="357"/>
    <cellStyle name="Normal 7 11" xfId="358"/>
    <cellStyle name="Normal 7 12" xfId="359"/>
    <cellStyle name="Normal 7 13" xfId="360"/>
    <cellStyle name="Normal 7 14" xfId="361"/>
    <cellStyle name="Normal 7 2" xfId="362"/>
    <cellStyle name="Normal 7 2 2" xfId="363"/>
    <cellStyle name="Normal 7 2 3" xfId="364"/>
    <cellStyle name="Normal 7 2 4" xfId="365"/>
    <cellStyle name="Normal 7 2 5" xfId="366"/>
    <cellStyle name="Normal 7 2 6" xfId="367"/>
    <cellStyle name="Normal 7 2 7" xfId="368"/>
    <cellStyle name="Normal 7 3" xfId="369"/>
    <cellStyle name="Normal 7 4" xfId="370"/>
    <cellStyle name="Normal 7 5" xfId="371"/>
    <cellStyle name="Normal 7 6" xfId="372"/>
    <cellStyle name="Normal 7 7" xfId="373"/>
    <cellStyle name="Normal 7 8" xfId="374"/>
    <cellStyle name="Normal 7 9" xfId="375"/>
    <cellStyle name="Normal 7_Data" xfId="376"/>
    <cellStyle name="Normal 71" xfId="377"/>
    <cellStyle name="Normal 71 2" xfId="378"/>
    <cellStyle name="Normal 71 2 2" xfId="379"/>
    <cellStyle name="Normal 71 3" xfId="380"/>
    <cellStyle name="Normal 71 3 2" xfId="381"/>
    <cellStyle name="Normal 71 4" xfId="382"/>
    <cellStyle name="Normal 71 4 2" xfId="383"/>
    <cellStyle name="Normal 71 5" xfId="384"/>
    <cellStyle name="Normal 72" xfId="385"/>
    <cellStyle name="Normal 72 2" xfId="386"/>
    <cellStyle name="Normal 72 2 2" xfId="387"/>
    <cellStyle name="Normal 72 3" xfId="388"/>
    <cellStyle name="Normal 72 3 2" xfId="389"/>
    <cellStyle name="Normal 72 4" xfId="390"/>
    <cellStyle name="Normal 72 4 2" xfId="391"/>
    <cellStyle name="Normal 72 5" xfId="392"/>
    <cellStyle name="Normal 73" xfId="393"/>
    <cellStyle name="Normal 74" xfId="394"/>
    <cellStyle name="Normal 76" xfId="395"/>
    <cellStyle name="Normal 77" xfId="396"/>
    <cellStyle name="Normal 79" xfId="397"/>
    <cellStyle name="Normal 8" xfId="398"/>
    <cellStyle name="Normal 8 2" xfId="399"/>
    <cellStyle name="Normal 8 3" xfId="400"/>
    <cellStyle name="Normal 8 4" xfId="401"/>
    <cellStyle name="Normal 8 5" xfId="402"/>
    <cellStyle name="Normal 8 6" xfId="403"/>
    <cellStyle name="Normal 8 7" xfId="404"/>
    <cellStyle name="Normal 8 8" xfId="405"/>
    <cellStyle name="Normal 8_ירידות ערך שנזקפו" xfId="406"/>
    <cellStyle name="Normal 80" xfId="407"/>
    <cellStyle name="Normal 80 2" xfId="408"/>
    <cellStyle name="Normal 80 2 2" xfId="409"/>
    <cellStyle name="Normal 80 3" xfId="410"/>
    <cellStyle name="Normal 80 3 2" xfId="411"/>
    <cellStyle name="Normal 80 4" xfId="412"/>
    <cellStyle name="Normal 80 4 2" xfId="413"/>
    <cellStyle name="Normal 80 5" xfId="414"/>
    <cellStyle name="Normal 81" xfId="415"/>
    <cellStyle name="Normal 81 2" xfId="416"/>
    <cellStyle name="Normal 81 2 2" xfId="417"/>
    <cellStyle name="Normal 81 3" xfId="418"/>
    <cellStyle name="Normal 81 3 2" xfId="419"/>
    <cellStyle name="Normal 81 4" xfId="420"/>
    <cellStyle name="Normal 81 4 2" xfId="421"/>
    <cellStyle name="Normal 81 5" xfId="422"/>
    <cellStyle name="Normal 82" xfId="423"/>
    <cellStyle name="Normal 82 2" xfId="424"/>
    <cellStyle name="Normal 82 2 2" xfId="425"/>
    <cellStyle name="Normal 82 3" xfId="426"/>
    <cellStyle name="Normal 82 3 2" xfId="427"/>
    <cellStyle name="Normal 82 4" xfId="428"/>
    <cellStyle name="Normal 82 4 2" xfId="429"/>
    <cellStyle name="Normal 82 5" xfId="430"/>
    <cellStyle name="Normal 9" xfId="431"/>
    <cellStyle name="Normal 9 2" xfId="432"/>
    <cellStyle name="Normal 9 3" xfId="433"/>
    <cellStyle name="Normal 9 4" xfId="434"/>
    <cellStyle name="Normal 9 5" xfId="435"/>
    <cellStyle name="Normal 9 6" xfId="436"/>
    <cellStyle name="Normal 9 7" xfId="437"/>
    <cellStyle name="Normal 9 8" xfId="438"/>
    <cellStyle name="Normal 9_ירידות ערך שנזקפו" xfId="439"/>
    <cellStyle name="Percent 2" xfId="440"/>
    <cellStyle name="Percent 2 2" xfId="441"/>
    <cellStyle name="Percent 2 2 10" xfId="442"/>
    <cellStyle name="Percent 2 2 11" xfId="443"/>
    <cellStyle name="Percent 2 2 11 2" xfId="444"/>
    <cellStyle name="Percent 2 2 11 3" xfId="445"/>
    <cellStyle name="Percent 2 2 12" xfId="446"/>
    <cellStyle name="Percent 2 2 2" xfId="447"/>
    <cellStyle name="Percent 2 2 2 2" xfId="448"/>
    <cellStyle name="Percent 2 2 2 2 2" xfId="449"/>
    <cellStyle name="Percent 2 2 2 2 2 2" xfId="450"/>
    <cellStyle name="Percent 2 2 2 2 2 2 2" xfId="451"/>
    <cellStyle name="Percent 2 2 2 2 3" xfId="452"/>
    <cellStyle name="Percent 2 2 2 2 4" xfId="453"/>
    <cellStyle name="Percent 2 2 2 2 5" xfId="454"/>
    <cellStyle name="Percent 2 2 2 2 6" xfId="455"/>
    <cellStyle name="Percent 2 2 2 2 7" xfId="456"/>
    <cellStyle name="Percent 2 2 2 2 8" xfId="457"/>
    <cellStyle name="Percent 2 2 2 3" xfId="458"/>
    <cellStyle name="Percent 2 2 2 3 2" xfId="459"/>
    <cellStyle name="Percent 2 2 2 3 2 2" xfId="460"/>
    <cellStyle name="Percent 2 2 2 4" xfId="461"/>
    <cellStyle name="Percent 2 2 2 5" xfId="462"/>
    <cellStyle name="Percent 2 2 2 6" xfId="463"/>
    <cellStyle name="Percent 2 2 2 7" xfId="464"/>
    <cellStyle name="Percent 2 2 2 8" xfId="465"/>
    <cellStyle name="Percent 2 2 3" xfId="466"/>
    <cellStyle name="Percent 2 2 4" xfId="467"/>
    <cellStyle name="Percent 2 2 4 2" xfId="468"/>
    <cellStyle name="Percent 2 2 4 2 2" xfId="469"/>
    <cellStyle name="Percent 2 2 5" xfId="470"/>
    <cellStyle name="Percent 2 2 6" xfId="471"/>
    <cellStyle name="Percent 2 2 7" xfId="472"/>
    <cellStyle name="Percent 2 2 8" xfId="473"/>
    <cellStyle name="Percent 2 2 9" xfId="474"/>
    <cellStyle name="Percent 2 3" xfId="475"/>
    <cellStyle name="Percent 2 4" xfId="476"/>
    <cellStyle name="Percent 2 5" xfId="477"/>
    <cellStyle name="Percent 2 6" xfId="478"/>
    <cellStyle name="Percent 3" xfId="479"/>
    <cellStyle name="Percent 3 10" xfId="480"/>
    <cellStyle name="Percent 3 11" xfId="481"/>
    <cellStyle name="Percent 3 2" xfId="482"/>
    <cellStyle name="Percent 3 3" xfId="483"/>
    <cellStyle name="Percent 3 4" xfId="484"/>
    <cellStyle name="Percent 3 5" xfId="485"/>
    <cellStyle name="Percent 3 6" xfId="486"/>
    <cellStyle name="Percent 3 7" xfId="487"/>
    <cellStyle name="Percent 3 8" xfId="488"/>
    <cellStyle name="Percent 3 9" xfId="489"/>
    <cellStyle name="Percent 4" xfId="490"/>
    <cellStyle name="Percent 4 2" xfId="491"/>
    <cellStyle name="Percent 5" xfId="492"/>
    <cellStyle name="Percent 5 2" xfId="493"/>
    <cellStyle name="Percent 5 3" xfId="494"/>
    <cellStyle name="Percent 5 4" xfId="495"/>
    <cellStyle name="Percent 5 5" xfId="496"/>
    <cellStyle name="Percent 5 6" xfId="497"/>
    <cellStyle name="Percent 5 7" xfId="498"/>
    <cellStyle name="Percent 5 8" xfId="499"/>
    <cellStyle name="Percent 6" xfId="500"/>
    <cellStyle name="Percent 6 2" xfId="501"/>
    <cellStyle name="Percent 6 3" xfId="502"/>
    <cellStyle name="Percent 6 4" xfId="503"/>
    <cellStyle name="Percent 6 5" xfId="504"/>
    <cellStyle name="Percent 6 6" xfId="505"/>
    <cellStyle name="Percent 6 7" xfId="506"/>
    <cellStyle name="Percent 6 8" xfId="507"/>
    <cellStyle name="Spelling 1033,0_DORN0897 (2)_3" xfId="508"/>
    <cellStyle name="Yellow" xfId="509"/>
    <cellStyle name="בולט" xfId="510"/>
    <cellStyle name="הדגשה" xfId="511"/>
    <cellStyle name="הדגשה 1" xfId="512"/>
    <cellStyle name="טקסט" xfId="513"/>
    <cellStyle name="ינואר 2000" xfId="514"/>
    <cellStyle name="כותרת סעיף" xfId="515"/>
    <cellStyle name="כותרת ראשית" xfId="516"/>
    <cellStyle name="לינק" xfId="517"/>
    <cellStyle name="סיכום" xfId="518"/>
    <cellStyle name="שקוע" xfId="519"/>
    <cellStyle name="תאריך מלא" xfId="520"/>
    <cellStyle name="תוכן - מיכון דוחות" xfId="521"/>
    <cellStyle name="Normal 51" xfId="522"/>
    <cellStyle name="Normal 52" xfId="523"/>
    <cellStyle name="Normal 53" xfId="524"/>
    <cellStyle name="Normal 54" xfId="525"/>
    <cellStyle name="Normal 55" xfId="526"/>
    <cellStyle name="Normal 56" xfId="527"/>
    <cellStyle name="Normal 57" xfId="528"/>
    <cellStyle name="Normal 58" xfId="529"/>
    <cellStyle name="Normal 59" xfId="530"/>
    <cellStyle name="Normal 61" xfId="531"/>
    <cellStyle name="Normal 62" xfId="532"/>
    <cellStyle name="Normal 63" xfId="533"/>
    <cellStyle name="Normal 66" xfId="534"/>
    <cellStyle name="Normal 67" xfId="535"/>
    <cellStyle name="Normal 68" xfId="536"/>
    <cellStyle name="Normal 69" xfId="537"/>
    <cellStyle name="Normal 70" xfId="538"/>
    <cellStyle name="Normal 75" xfId="539"/>
    <cellStyle name="Normal 78" xfId="540"/>
    <cellStyle name="Normal 83" xfId="541"/>
    <cellStyle name="Normal 84" xfId="542"/>
    <cellStyle name="Normal 85" xfId="543"/>
    <cellStyle name="Normal 86" xfId="544"/>
    <cellStyle name="Normal 87" xfId="545"/>
    <cellStyle name="Normal 88" xfId="546"/>
  </cellStyles>
  <dxfs count="3">
    <dxf>
      <border>
        <top style="thin"/>
        <bottom style="thin"/>
      </border>
    </dxf>
    <dxf>
      <numFmt numFmtId="177" formatCode="#,##0"/>
    </dxf>
    <dxf>
      <border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" name="טבלה4" displayName="טבלה4" ref="B36:J65" totalsRowShown="0" tableBorderDxfId="2">
  <autoFilter ref="B36:J65"/>
  <tableColumns count="9">
    <tableColumn id="1" name="נתונים מצטברים"/>
    <tableColumn id="2" name="התרומה לתשואה ינואר-מרץ2021" dataDxfId="1">
      <calculatedColumnFormula>C6+E6+G6</calculatedColumnFormula>
    </tableColumn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2021"/>
    <tableColumn id="9" name="שיעור מסך הנכסים ינואר-דצמבר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autoFilter ref="B5:Z34"/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 "/>
    <tableColumn id="5" name="שיעור מסך הנכסים פברואר 2021 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2021"/>
    <tableColumn id="12" name="התרומה לתשואה יוני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72"/>
  <sheetViews>
    <sheetView rightToLeft="1" tabSelected="1" workbookViewId="0" topLeftCell="A43">
      <selection activeCell="E71" sqref="E71"/>
    </sheetView>
  </sheetViews>
  <sheetFormatPr defaultColWidth="9.140625" defaultRowHeight="15"/>
  <cols>
    <col min="1" max="1" width="2.140625" style="1" customWidth="1"/>
    <col min="2" max="2" width="31.140625" style="1" customWidth="1"/>
    <col min="3" max="3" width="16.57421875" style="1" customWidth="1"/>
    <col min="4" max="4" width="18.140625" style="1" customWidth="1"/>
    <col min="5" max="5" width="17.140625" style="1" customWidth="1"/>
    <col min="6" max="6" width="18.140625" style="1" customWidth="1"/>
    <col min="7" max="7" width="15.8515625" style="1" customWidth="1"/>
    <col min="8" max="8" width="18.140625" style="1" customWidth="1"/>
    <col min="9" max="9" width="17.421875" style="1" customWidth="1"/>
    <col min="10" max="10" width="16.00390625" style="1" customWidth="1"/>
    <col min="11" max="11" width="13.421875" style="1" customWidth="1"/>
    <col min="12" max="12" width="14.8515625" style="1" customWidth="1"/>
    <col min="13" max="13" width="14.00390625" style="1" customWidth="1"/>
    <col min="14" max="14" width="14.7109375" style="1" customWidth="1"/>
    <col min="15" max="15" width="14.00390625" style="1" customWidth="1"/>
    <col min="16" max="16" width="14.7109375" style="1" customWidth="1"/>
    <col min="17" max="17" width="14.00390625" style="1" customWidth="1"/>
    <col min="18" max="18" width="14.7109375" style="1" customWidth="1"/>
    <col min="19" max="19" width="14.00390625" style="1" customWidth="1"/>
    <col min="20" max="20" width="14.7109375" style="1" customWidth="1"/>
    <col min="21" max="26" width="14.421875" style="1" customWidth="1"/>
    <col min="27" max="16384" width="9.140625" style="1" customWidth="1"/>
  </cols>
  <sheetData>
    <row r="1" ht="18">
      <c r="B1" s="17" t="s">
        <v>0</v>
      </c>
    </row>
    <row r="2" ht="18">
      <c r="B2" s="18" t="s">
        <v>44</v>
      </c>
    </row>
    <row r="3" spans="2:3" ht="36">
      <c r="B3" s="50" t="s">
        <v>46</v>
      </c>
      <c r="C3" s="19" t="s">
        <v>36</v>
      </c>
    </row>
    <row r="4" spans="2:31" ht="15">
      <c r="B4" s="2">
        <v>2020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  <c r="AE4" s="1" t="s">
        <v>41</v>
      </c>
    </row>
    <row r="5" spans="2:31" ht="27.6">
      <c r="B5" s="44" t="s">
        <v>40</v>
      </c>
      <c r="C5" s="38" t="s">
        <v>47</v>
      </c>
      <c r="D5" s="39" t="s">
        <v>48</v>
      </c>
      <c r="E5" s="40" t="s">
        <v>49</v>
      </c>
      <c r="F5" s="41" t="s">
        <v>50</v>
      </c>
      <c r="G5" s="38" t="s">
        <v>51</v>
      </c>
      <c r="H5" s="39" t="s">
        <v>52</v>
      </c>
      <c r="I5" s="40" t="s">
        <v>53</v>
      </c>
      <c r="J5" s="41" t="s">
        <v>54</v>
      </c>
      <c r="K5" s="38" t="s">
        <v>55</v>
      </c>
      <c r="L5" s="38" t="s">
        <v>56</v>
      </c>
      <c r="M5" s="40" t="s">
        <v>57</v>
      </c>
      <c r="N5" s="41" t="s">
        <v>58</v>
      </c>
      <c r="O5" s="38" t="s">
        <v>59</v>
      </c>
      <c r="P5" s="39" t="s">
        <v>60</v>
      </c>
      <c r="Q5" s="40" t="s">
        <v>61</v>
      </c>
      <c r="R5" s="41" t="s">
        <v>62</v>
      </c>
      <c r="S5" s="38" t="s">
        <v>63</v>
      </c>
      <c r="T5" s="39" t="s">
        <v>64</v>
      </c>
      <c r="U5" s="40" t="s">
        <v>65</v>
      </c>
      <c r="V5" s="41" t="s">
        <v>66</v>
      </c>
      <c r="W5" s="38" t="s">
        <v>67</v>
      </c>
      <c r="X5" s="39" t="s">
        <v>68</v>
      </c>
      <c r="Y5" s="40" t="s">
        <v>69</v>
      </c>
      <c r="Z5" s="41" t="s">
        <v>70</v>
      </c>
      <c r="AE5" s="3" t="s">
        <v>2</v>
      </c>
    </row>
    <row r="6" spans="2:31" ht="15">
      <c r="B6" s="6" t="s">
        <v>1</v>
      </c>
      <c r="C6" s="15">
        <v>0.0005</v>
      </c>
      <c r="D6" s="7">
        <v>0.0702</v>
      </c>
      <c r="E6" s="23">
        <v>0</v>
      </c>
      <c r="F6" s="23">
        <v>0.0667</v>
      </c>
      <c r="G6" s="15">
        <v>0.0001</v>
      </c>
      <c r="H6" s="7">
        <v>0.0698</v>
      </c>
      <c r="I6" s="23">
        <v>-0.0005</v>
      </c>
      <c r="J6" s="23">
        <v>0.0662</v>
      </c>
      <c r="K6" s="15">
        <v>0.0001</v>
      </c>
      <c r="L6" s="7">
        <v>0.0719</v>
      </c>
      <c r="M6" s="23">
        <v>0</v>
      </c>
      <c r="N6" s="23">
        <v>0.0689</v>
      </c>
      <c r="O6" s="15"/>
      <c r="P6" s="7"/>
      <c r="Q6" s="23"/>
      <c r="R6" s="23"/>
      <c r="S6" s="15"/>
      <c r="T6" s="7"/>
      <c r="U6" s="23"/>
      <c r="V6" s="23"/>
      <c r="W6" s="15"/>
      <c r="X6" s="7"/>
      <c r="Y6" s="23"/>
      <c r="Z6" s="24"/>
      <c r="AE6" s="3" t="s">
        <v>4</v>
      </c>
    </row>
    <row r="7" spans="2:31" ht="15">
      <c r="B7" s="9" t="s">
        <v>3</v>
      </c>
      <c r="C7" s="15">
        <v>0.0004</v>
      </c>
      <c r="D7" s="7">
        <v>0.2646</v>
      </c>
      <c r="E7" s="23">
        <v>-0.0017</v>
      </c>
      <c r="F7" s="23">
        <v>0.2713</v>
      </c>
      <c r="G7" s="15">
        <v>0.0012</v>
      </c>
      <c r="H7" s="7">
        <v>0.2772</v>
      </c>
      <c r="I7" s="23">
        <v>0.0001</v>
      </c>
      <c r="J7" s="23">
        <v>0.2702</v>
      </c>
      <c r="K7" s="15">
        <v>0.0007</v>
      </c>
      <c r="L7" s="7">
        <v>0.2697</v>
      </c>
      <c r="M7" s="23">
        <v>0.0003</v>
      </c>
      <c r="N7" s="23">
        <v>0.2688</v>
      </c>
      <c r="O7" s="15"/>
      <c r="P7" s="7"/>
      <c r="Q7" s="23"/>
      <c r="R7" s="23"/>
      <c r="S7" s="15"/>
      <c r="T7" s="7"/>
      <c r="U7" s="23"/>
      <c r="V7" s="23"/>
      <c r="W7" s="15"/>
      <c r="X7" s="7"/>
      <c r="Y7" s="23"/>
      <c r="Z7" s="24"/>
      <c r="AE7" s="3" t="s">
        <v>6</v>
      </c>
    </row>
    <row r="8" spans="2:31" ht="15">
      <c r="B8" s="9" t="s">
        <v>5</v>
      </c>
      <c r="C8" s="15">
        <v>0</v>
      </c>
      <c r="D8" s="7">
        <v>0</v>
      </c>
      <c r="E8" s="23">
        <v>0</v>
      </c>
      <c r="F8" s="23">
        <v>0</v>
      </c>
      <c r="G8" s="15">
        <v>0</v>
      </c>
      <c r="H8" s="7">
        <v>0</v>
      </c>
      <c r="I8" s="23">
        <v>0</v>
      </c>
      <c r="J8" s="23">
        <v>0</v>
      </c>
      <c r="K8" s="15">
        <v>0</v>
      </c>
      <c r="L8" s="7">
        <v>0</v>
      </c>
      <c r="M8" s="23">
        <v>0</v>
      </c>
      <c r="N8" s="23">
        <v>0</v>
      </c>
      <c r="O8" s="15"/>
      <c r="P8" s="7"/>
      <c r="Q8" s="23"/>
      <c r="R8" s="23"/>
      <c r="S8" s="15"/>
      <c r="T8" s="7"/>
      <c r="U8" s="23"/>
      <c r="V8" s="23"/>
      <c r="W8" s="15"/>
      <c r="X8" s="7"/>
      <c r="Y8" s="23"/>
      <c r="Z8" s="24"/>
      <c r="AE8" s="3" t="s">
        <v>8</v>
      </c>
    </row>
    <row r="9" spans="2:31" ht="15">
      <c r="B9" s="9" t="s">
        <v>7</v>
      </c>
      <c r="C9" s="15">
        <v>0</v>
      </c>
      <c r="D9" s="7">
        <v>0</v>
      </c>
      <c r="E9" s="23">
        <v>0</v>
      </c>
      <c r="F9" s="23">
        <v>0</v>
      </c>
      <c r="G9" s="15">
        <v>0</v>
      </c>
      <c r="H9" s="7">
        <v>0</v>
      </c>
      <c r="I9" s="23">
        <v>0</v>
      </c>
      <c r="J9" s="23">
        <v>0.0008</v>
      </c>
      <c r="K9" s="15">
        <v>0</v>
      </c>
      <c r="L9" s="7">
        <v>0.0008</v>
      </c>
      <c r="M9" s="23">
        <v>0</v>
      </c>
      <c r="N9" s="23">
        <v>0.0008</v>
      </c>
      <c r="O9" s="15"/>
      <c r="P9" s="7"/>
      <c r="Q9" s="23"/>
      <c r="R9" s="23"/>
      <c r="S9" s="15"/>
      <c r="T9" s="7"/>
      <c r="U9" s="23"/>
      <c r="V9" s="23"/>
      <c r="W9" s="15"/>
      <c r="X9" s="7"/>
      <c r="Y9" s="23"/>
      <c r="Z9" s="24"/>
      <c r="AE9" s="3" t="s">
        <v>10</v>
      </c>
    </row>
    <row r="10" spans="2:31" ht="15">
      <c r="B10" s="9" t="s">
        <v>9</v>
      </c>
      <c r="C10" s="15">
        <v>0.001</v>
      </c>
      <c r="D10" s="7">
        <v>0.138</v>
      </c>
      <c r="E10" s="23">
        <v>0.0007</v>
      </c>
      <c r="F10" s="23">
        <v>0.1338</v>
      </c>
      <c r="G10" s="15">
        <v>0.0013</v>
      </c>
      <c r="H10" s="7">
        <v>0.1314</v>
      </c>
      <c r="I10" s="23">
        <v>0.0008</v>
      </c>
      <c r="J10" s="23">
        <v>0.1294</v>
      </c>
      <c r="K10" s="15">
        <v>0.0012</v>
      </c>
      <c r="L10" s="7">
        <v>0.1284</v>
      </c>
      <c r="M10" s="23">
        <v>0.0007</v>
      </c>
      <c r="N10" s="23">
        <v>0.1292</v>
      </c>
      <c r="O10" s="15"/>
      <c r="P10" s="7"/>
      <c r="Q10" s="23"/>
      <c r="R10" s="23"/>
      <c r="S10" s="15"/>
      <c r="T10" s="7"/>
      <c r="U10" s="23"/>
      <c r="V10" s="23"/>
      <c r="W10" s="15"/>
      <c r="X10" s="7"/>
      <c r="Y10" s="23"/>
      <c r="Z10" s="24"/>
      <c r="AE10" s="3" t="s">
        <v>12</v>
      </c>
    </row>
    <row r="11" spans="2:31" ht="15">
      <c r="B11" s="9" t="s">
        <v>11</v>
      </c>
      <c r="C11" s="15">
        <v>0.0007</v>
      </c>
      <c r="D11" s="7">
        <v>0.0165</v>
      </c>
      <c r="E11" s="23">
        <v>0.0004</v>
      </c>
      <c r="F11" s="23">
        <v>0.0146</v>
      </c>
      <c r="G11" s="15">
        <v>0.0001</v>
      </c>
      <c r="H11" s="7">
        <v>0.0141</v>
      </c>
      <c r="I11" s="23">
        <v>-0.0002</v>
      </c>
      <c r="J11" s="23">
        <v>0.0122</v>
      </c>
      <c r="K11" s="15">
        <v>-0.0001</v>
      </c>
      <c r="L11" s="7">
        <v>0.0159</v>
      </c>
      <c r="M11" s="23">
        <v>0.0006</v>
      </c>
      <c r="N11" s="23">
        <v>0.0145</v>
      </c>
      <c r="O11" s="15"/>
      <c r="P11" s="7"/>
      <c r="Q11" s="23"/>
      <c r="R11" s="23"/>
      <c r="S11" s="15"/>
      <c r="T11" s="7"/>
      <c r="U11" s="23"/>
      <c r="V11" s="23"/>
      <c r="W11" s="15"/>
      <c r="X11" s="7"/>
      <c r="Y11" s="23"/>
      <c r="Z11" s="24"/>
      <c r="AE11" s="3" t="s">
        <v>14</v>
      </c>
    </row>
    <row r="12" spans="2:31" ht="15">
      <c r="B12" s="9" t="s">
        <v>13</v>
      </c>
      <c r="C12" s="15">
        <v>0.0035</v>
      </c>
      <c r="D12" s="7">
        <v>0.1736</v>
      </c>
      <c r="E12" s="23">
        <v>0.0021</v>
      </c>
      <c r="F12" s="23">
        <v>0.1713</v>
      </c>
      <c r="G12" s="15">
        <v>0.0066</v>
      </c>
      <c r="H12" s="7">
        <v>0.1654</v>
      </c>
      <c r="I12" s="23">
        <v>0.0077</v>
      </c>
      <c r="J12" s="23">
        <v>0.1704</v>
      </c>
      <c r="K12" s="15">
        <v>0.0046</v>
      </c>
      <c r="L12" s="7">
        <v>0.1674</v>
      </c>
      <c r="M12" s="23">
        <v>0.0012</v>
      </c>
      <c r="N12" s="23">
        <v>0.171</v>
      </c>
      <c r="O12" s="15"/>
      <c r="P12" s="7"/>
      <c r="Q12" s="23"/>
      <c r="R12" s="23"/>
      <c r="S12" s="15"/>
      <c r="T12" s="7"/>
      <c r="U12" s="23"/>
      <c r="V12" s="23"/>
      <c r="W12" s="15"/>
      <c r="X12" s="7"/>
      <c r="Y12" s="23"/>
      <c r="Z12" s="24"/>
      <c r="AE12" s="3" t="s">
        <v>15</v>
      </c>
    </row>
    <row r="13" spans="2:31" ht="15">
      <c r="B13" s="46" t="s">
        <v>45</v>
      </c>
      <c r="C13" s="15">
        <v>0.0054</v>
      </c>
      <c r="D13" s="47">
        <v>0.1725</v>
      </c>
      <c r="E13" s="23">
        <v>0.003</v>
      </c>
      <c r="F13" s="23">
        <v>0.1768</v>
      </c>
      <c r="G13" s="15">
        <v>0.0031</v>
      </c>
      <c r="H13" s="7">
        <v>0.1781</v>
      </c>
      <c r="I13" s="23">
        <v>0.0032</v>
      </c>
      <c r="J13" s="23">
        <v>0.1803</v>
      </c>
      <c r="K13" s="15">
        <v>-0.0003</v>
      </c>
      <c r="L13" s="7">
        <v>0.1701</v>
      </c>
      <c r="M13" s="23">
        <v>0.0032</v>
      </c>
      <c r="N13" s="23">
        <v>0.1721</v>
      </c>
      <c r="O13" s="15"/>
      <c r="P13" s="7"/>
      <c r="Q13" s="23"/>
      <c r="R13" s="23"/>
      <c r="S13" s="15"/>
      <c r="T13" s="7"/>
      <c r="U13" s="23"/>
      <c r="V13" s="23"/>
      <c r="W13" s="15"/>
      <c r="X13" s="7"/>
      <c r="Y13" s="48"/>
      <c r="Z13" s="49"/>
      <c r="AE13" s="3" t="s">
        <v>17</v>
      </c>
    </row>
    <row r="14" spans="2:31" ht="15">
      <c r="B14" s="9" t="s">
        <v>16</v>
      </c>
      <c r="C14" s="15">
        <v>0.0003</v>
      </c>
      <c r="D14" s="7">
        <v>0.0126</v>
      </c>
      <c r="E14" s="23">
        <v>0.0002</v>
      </c>
      <c r="F14" s="23">
        <v>0.0127</v>
      </c>
      <c r="G14" s="15">
        <v>0.0001</v>
      </c>
      <c r="H14" s="7">
        <v>0.0135</v>
      </c>
      <c r="I14" s="23">
        <v>0.0001</v>
      </c>
      <c r="J14" s="23">
        <v>0.0134</v>
      </c>
      <c r="K14" s="15">
        <v>0.0001</v>
      </c>
      <c r="L14" s="7">
        <v>0.0147</v>
      </c>
      <c r="M14" s="23">
        <v>-0.0001</v>
      </c>
      <c r="N14" s="23">
        <v>0.0159</v>
      </c>
      <c r="O14" s="15"/>
      <c r="P14" s="7"/>
      <c r="Q14" s="23"/>
      <c r="R14" s="23"/>
      <c r="S14" s="15"/>
      <c r="T14" s="7"/>
      <c r="U14" s="23"/>
      <c r="V14" s="23"/>
      <c r="W14" s="15"/>
      <c r="X14" s="7"/>
      <c r="Y14" s="23"/>
      <c r="Z14" s="24"/>
      <c r="AE14" s="3" t="s">
        <v>19</v>
      </c>
    </row>
    <row r="15" spans="2:31" ht="15">
      <c r="B15" s="9" t="s">
        <v>18</v>
      </c>
      <c r="C15" s="15">
        <v>0.0056</v>
      </c>
      <c r="D15" s="7">
        <v>0.1444</v>
      </c>
      <c r="E15" s="23">
        <v>0.0033</v>
      </c>
      <c r="F15" s="23">
        <v>0.146</v>
      </c>
      <c r="G15" s="15">
        <v>0.0042</v>
      </c>
      <c r="H15" s="7">
        <v>0.1458</v>
      </c>
      <c r="I15" s="23">
        <v>-0.0005</v>
      </c>
      <c r="J15" s="23">
        <v>0.1423</v>
      </c>
      <c r="K15" s="15">
        <v>0.0116</v>
      </c>
      <c r="L15" s="7">
        <v>0.1498</v>
      </c>
      <c r="M15" s="23">
        <v>0.0054</v>
      </c>
      <c r="N15" s="23">
        <v>0.1495</v>
      </c>
      <c r="O15" s="15"/>
      <c r="P15" s="7"/>
      <c r="Q15" s="23"/>
      <c r="R15" s="23"/>
      <c r="S15" s="15"/>
      <c r="T15" s="7"/>
      <c r="U15" s="23"/>
      <c r="V15" s="23"/>
      <c r="W15" s="15"/>
      <c r="X15" s="7"/>
      <c r="Y15" s="23"/>
      <c r="Z15" s="24"/>
      <c r="AE15" s="3"/>
    </row>
    <row r="16" spans="2:31" ht="15">
      <c r="B16" s="9" t="s">
        <v>20</v>
      </c>
      <c r="C16" s="15">
        <v>0.0001</v>
      </c>
      <c r="D16" s="7">
        <v>0.0003</v>
      </c>
      <c r="E16" s="23">
        <v>0</v>
      </c>
      <c r="F16" s="23">
        <v>0.0003</v>
      </c>
      <c r="G16" s="15">
        <v>0</v>
      </c>
      <c r="H16" s="7">
        <v>0.0003</v>
      </c>
      <c r="I16" s="23">
        <v>0</v>
      </c>
      <c r="J16" s="23">
        <v>0.0004</v>
      </c>
      <c r="K16" s="15">
        <v>0</v>
      </c>
      <c r="L16" s="7">
        <v>0.0003</v>
      </c>
      <c r="M16" s="23">
        <v>0.0001</v>
      </c>
      <c r="N16" s="23">
        <v>0.0004</v>
      </c>
      <c r="O16" s="15"/>
      <c r="P16" s="7"/>
      <c r="Q16" s="23"/>
      <c r="R16" s="23"/>
      <c r="S16" s="15"/>
      <c r="T16" s="7"/>
      <c r="U16" s="23"/>
      <c r="V16" s="23"/>
      <c r="W16" s="15"/>
      <c r="X16" s="7"/>
      <c r="Y16" s="23"/>
      <c r="Z16" s="24"/>
      <c r="AE16" s="3"/>
    </row>
    <row r="17" spans="2:31" ht="15">
      <c r="B17" s="9" t="s">
        <v>21</v>
      </c>
      <c r="C17" s="15">
        <v>-0.0047</v>
      </c>
      <c r="D17" s="7">
        <v>-0.001</v>
      </c>
      <c r="E17" s="23">
        <v>0.0008</v>
      </c>
      <c r="F17" s="23">
        <v>-0.0014</v>
      </c>
      <c r="G17" s="15">
        <v>-0.0005</v>
      </c>
      <c r="H17" s="7">
        <v>-0.0033</v>
      </c>
      <c r="I17" s="23">
        <v>0.0068</v>
      </c>
      <c r="J17" s="23">
        <v>0.0032</v>
      </c>
      <c r="K17" s="15">
        <v>-0.0003</v>
      </c>
      <c r="L17" s="7">
        <v>0.0027</v>
      </c>
      <c r="M17" s="23">
        <v>0.0013</v>
      </c>
      <c r="N17" s="23">
        <v>0.0006</v>
      </c>
      <c r="O17" s="15"/>
      <c r="P17" s="7"/>
      <c r="Q17" s="23"/>
      <c r="R17" s="23"/>
      <c r="S17" s="15"/>
      <c r="T17" s="7"/>
      <c r="U17" s="23"/>
      <c r="V17" s="23"/>
      <c r="W17" s="15"/>
      <c r="X17" s="7"/>
      <c r="Y17" s="23"/>
      <c r="Z17" s="24"/>
      <c r="AE17" s="3"/>
    </row>
    <row r="18" spans="2:26" ht="15">
      <c r="B18" s="9" t="s">
        <v>22</v>
      </c>
      <c r="C18" s="15">
        <v>0</v>
      </c>
      <c r="D18" s="7">
        <v>0</v>
      </c>
      <c r="E18" s="23">
        <v>0</v>
      </c>
      <c r="F18" s="23">
        <v>0</v>
      </c>
      <c r="G18" s="15">
        <v>0</v>
      </c>
      <c r="H18" s="7">
        <v>0</v>
      </c>
      <c r="I18" s="23">
        <v>0</v>
      </c>
      <c r="J18" s="23">
        <v>0.0002</v>
      </c>
      <c r="K18" s="15">
        <v>0</v>
      </c>
      <c r="L18" s="7">
        <v>0.0001</v>
      </c>
      <c r="M18" s="23">
        <v>-0.0001</v>
      </c>
      <c r="N18" s="23">
        <v>0</v>
      </c>
      <c r="O18" s="15"/>
      <c r="P18" s="7"/>
      <c r="Q18" s="23"/>
      <c r="R18" s="23"/>
      <c r="S18" s="15"/>
      <c r="T18" s="7"/>
      <c r="U18" s="23"/>
      <c r="V18" s="23"/>
      <c r="W18" s="15"/>
      <c r="X18" s="7"/>
      <c r="Y18" s="23"/>
      <c r="Z18" s="24"/>
    </row>
    <row r="19" spans="2:26" ht="15">
      <c r="B19" s="9" t="s">
        <v>23</v>
      </c>
      <c r="C19" s="15">
        <v>0</v>
      </c>
      <c r="D19" s="7">
        <v>0.0054</v>
      </c>
      <c r="E19" s="23">
        <v>0</v>
      </c>
      <c r="F19" s="23">
        <v>0.0045</v>
      </c>
      <c r="G19" s="15">
        <v>0</v>
      </c>
      <c r="H19" s="7">
        <v>0.0045</v>
      </c>
      <c r="I19" s="23">
        <v>0</v>
      </c>
      <c r="J19" s="23">
        <v>0.0044</v>
      </c>
      <c r="K19" s="15">
        <v>0</v>
      </c>
      <c r="L19" s="7">
        <v>0.0044</v>
      </c>
      <c r="M19" s="23">
        <v>0</v>
      </c>
      <c r="N19" s="23">
        <v>0.0044</v>
      </c>
      <c r="O19" s="15"/>
      <c r="P19" s="7"/>
      <c r="Q19" s="23"/>
      <c r="R19" s="23"/>
      <c r="S19" s="15"/>
      <c r="T19" s="7"/>
      <c r="U19" s="23"/>
      <c r="V19" s="23"/>
      <c r="W19" s="15"/>
      <c r="X19" s="7"/>
      <c r="Y19" s="23"/>
      <c r="Z19" s="24"/>
    </row>
    <row r="20" spans="2:26" ht="15">
      <c r="B20" s="9" t="s">
        <v>24</v>
      </c>
      <c r="C20" s="15">
        <v>0</v>
      </c>
      <c r="D20" s="7">
        <v>0.0032</v>
      </c>
      <c r="E20" s="23">
        <v>0</v>
      </c>
      <c r="F20" s="23">
        <v>0.0034</v>
      </c>
      <c r="G20" s="15">
        <v>0</v>
      </c>
      <c r="H20" s="7">
        <v>0.0036</v>
      </c>
      <c r="I20" s="23">
        <v>0</v>
      </c>
      <c r="J20" s="23">
        <v>0.0036</v>
      </c>
      <c r="K20" s="15">
        <v>0</v>
      </c>
      <c r="L20" s="7">
        <v>0.0041</v>
      </c>
      <c r="M20" s="23">
        <v>0</v>
      </c>
      <c r="N20" s="23">
        <v>0.0043</v>
      </c>
      <c r="O20" s="15"/>
      <c r="P20" s="7"/>
      <c r="Q20" s="23"/>
      <c r="R20" s="23"/>
      <c r="S20" s="15"/>
      <c r="T20" s="7"/>
      <c r="U20" s="23"/>
      <c r="V20" s="23"/>
      <c r="W20" s="15"/>
      <c r="X20" s="7"/>
      <c r="Y20" s="23"/>
      <c r="Z20" s="24"/>
    </row>
    <row r="21" spans="2:26" ht="15">
      <c r="B21" s="9" t="s">
        <v>25</v>
      </c>
      <c r="C21" s="15">
        <v>0</v>
      </c>
      <c r="D21" s="7">
        <v>0</v>
      </c>
      <c r="E21" s="23">
        <v>0</v>
      </c>
      <c r="F21" s="23">
        <v>0</v>
      </c>
      <c r="G21" s="15">
        <v>0</v>
      </c>
      <c r="H21" s="7">
        <v>0</v>
      </c>
      <c r="I21" s="23">
        <v>0</v>
      </c>
      <c r="J21" s="23">
        <v>0</v>
      </c>
      <c r="K21" s="15">
        <v>0</v>
      </c>
      <c r="L21" s="7">
        <v>0</v>
      </c>
      <c r="M21" s="23">
        <v>0</v>
      </c>
      <c r="N21" s="23">
        <v>0</v>
      </c>
      <c r="O21" s="15"/>
      <c r="P21" s="7"/>
      <c r="Q21" s="23"/>
      <c r="R21" s="23"/>
      <c r="S21" s="15"/>
      <c r="T21" s="7"/>
      <c r="U21" s="23"/>
      <c r="V21" s="23"/>
      <c r="W21" s="15"/>
      <c r="X21" s="7"/>
      <c r="Y21" s="23"/>
      <c r="Z21" s="24"/>
    </row>
    <row r="22" spans="2:26" ht="15">
      <c r="B22" s="9" t="s">
        <v>26</v>
      </c>
      <c r="C22" s="15">
        <v>0</v>
      </c>
      <c r="D22" s="7">
        <v>0</v>
      </c>
      <c r="E22" s="23">
        <v>0</v>
      </c>
      <c r="F22" s="23">
        <v>0</v>
      </c>
      <c r="G22" s="15">
        <v>0</v>
      </c>
      <c r="H22" s="7">
        <v>0</v>
      </c>
      <c r="I22" s="23">
        <v>0</v>
      </c>
      <c r="J22" s="23">
        <v>0</v>
      </c>
      <c r="K22" s="15">
        <v>0</v>
      </c>
      <c r="L22" s="7">
        <v>0</v>
      </c>
      <c r="M22" s="23">
        <v>0</v>
      </c>
      <c r="N22" s="23">
        <v>0</v>
      </c>
      <c r="O22" s="15"/>
      <c r="P22" s="7"/>
      <c r="Q22" s="23"/>
      <c r="R22" s="23"/>
      <c r="S22" s="15"/>
      <c r="T22" s="7"/>
      <c r="U22" s="23"/>
      <c r="V22" s="23"/>
      <c r="W22" s="15"/>
      <c r="X22" s="7"/>
      <c r="Y22" s="23"/>
      <c r="Z22" s="24"/>
    </row>
    <row r="23" spans="2:26" ht="15">
      <c r="B23" s="9" t="s">
        <v>27</v>
      </c>
      <c r="C23" s="15">
        <v>0</v>
      </c>
      <c r="D23" s="7">
        <v>0</v>
      </c>
      <c r="E23" s="23">
        <v>0</v>
      </c>
      <c r="F23" s="23">
        <v>0</v>
      </c>
      <c r="G23" s="15">
        <v>0</v>
      </c>
      <c r="H23" s="7">
        <v>0</v>
      </c>
      <c r="I23" s="23">
        <v>0</v>
      </c>
      <c r="J23" s="23">
        <v>0</v>
      </c>
      <c r="K23" s="15">
        <v>0</v>
      </c>
      <c r="L23" s="7">
        <v>0</v>
      </c>
      <c r="M23" s="23">
        <v>0</v>
      </c>
      <c r="N23" s="23">
        <v>0</v>
      </c>
      <c r="O23" s="15"/>
      <c r="P23" s="7"/>
      <c r="Q23" s="23"/>
      <c r="R23" s="23"/>
      <c r="S23" s="15"/>
      <c r="T23" s="7"/>
      <c r="U23" s="23"/>
      <c r="V23" s="23"/>
      <c r="W23" s="15"/>
      <c r="X23" s="7"/>
      <c r="Y23" s="23"/>
      <c r="Z23" s="24"/>
    </row>
    <row r="24" spans="2:26" ht="15">
      <c r="B24" s="9" t="s">
        <v>28</v>
      </c>
      <c r="C24" s="15">
        <v>0</v>
      </c>
      <c r="D24" s="7">
        <v>-0.0003</v>
      </c>
      <c r="E24" s="23">
        <v>0</v>
      </c>
      <c r="F24" s="23">
        <v>0</v>
      </c>
      <c r="G24" s="15">
        <v>0</v>
      </c>
      <c r="H24" s="7">
        <v>-0.0004</v>
      </c>
      <c r="I24" s="23">
        <v>0</v>
      </c>
      <c r="J24" s="23">
        <v>0.003</v>
      </c>
      <c r="K24" s="15">
        <v>0</v>
      </c>
      <c r="L24" s="7">
        <v>-0.0003</v>
      </c>
      <c r="M24" s="23">
        <v>0</v>
      </c>
      <c r="N24" s="23">
        <v>-0.0004</v>
      </c>
      <c r="O24" s="15"/>
      <c r="P24" s="7"/>
      <c r="Q24" s="23"/>
      <c r="R24" s="23"/>
      <c r="S24" s="15"/>
      <c r="T24" s="7"/>
      <c r="U24" s="23"/>
      <c r="V24" s="23"/>
      <c r="W24" s="15"/>
      <c r="X24" s="7"/>
      <c r="Y24" s="23"/>
      <c r="Z24" s="24"/>
    </row>
    <row r="25" spans="2:26" ht="15">
      <c r="B25" s="10" t="s">
        <v>29</v>
      </c>
      <c r="C25" s="11">
        <f aca="true" t="shared" si="0" ref="C25:H25">SUBTOTAL(109,C6:C24)</f>
        <v>0.012799999999999999</v>
      </c>
      <c r="D25" s="12">
        <f t="shared" si="0"/>
        <v>1</v>
      </c>
      <c r="E25" s="25">
        <f t="shared" si="0"/>
        <v>0.0088</v>
      </c>
      <c r="F25" s="52">
        <f t="shared" si="0"/>
        <v>1</v>
      </c>
      <c r="G25" s="11">
        <f t="shared" si="0"/>
        <v>0.0162</v>
      </c>
      <c r="H25" s="12">
        <f t="shared" si="0"/>
        <v>1</v>
      </c>
      <c r="I25" s="25">
        <f aca="true" t="shared" si="1" ref="I25:N25">SUBTOTAL(109,I6:I24)</f>
        <v>0.017499999999999998</v>
      </c>
      <c r="J25" s="26">
        <f t="shared" si="1"/>
        <v>0.9999999999999999</v>
      </c>
      <c r="K25" s="11">
        <f t="shared" si="1"/>
        <v>0.017599999999999998</v>
      </c>
      <c r="L25" s="12">
        <f t="shared" si="1"/>
        <v>1.0000000000000002</v>
      </c>
      <c r="M25" s="25">
        <f t="shared" si="1"/>
        <v>0.0126</v>
      </c>
      <c r="N25" s="26">
        <f t="shared" si="1"/>
        <v>1</v>
      </c>
      <c r="O25" s="11">
        <f aca="true" t="shared" si="2" ref="O25:T25">SUBTOTAL(109,O6:O24)</f>
        <v>0</v>
      </c>
      <c r="P25" s="12">
        <f t="shared" si="2"/>
        <v>0</v>
      </c>
      <c r="Q25" s="25">
        <f t="shared" si="2"/>
        <v>0</v>
      </c>
      <c r="R25" s="26">
        <f t="shared" si="2"/>
        <v>0</v>
      </c>
      <c r="S25" s="11">
        <f t="shared" si="2"/>
        <v>0</v>
      </c>
      <c r="T25" s="12">
        <f t="shared" si="2"/>
        <v>0</v>
      </c>
      <c r="U25" s="25">
        <f aca="true" t="shared" si="3" ref="U25:Z25">SUBTOTAL(109,U6:U24)</f>
        <v>0</v>
      </c>
      <c r="V25" s="26">
        <f t="shared" si="3"/>
        <v>0</v>
      </c>
      <c r="W25" s="11">
        <f t="shared" si="3"/>
        <v>0</v>
      </c>
      <c r="X25" s="12">
        <f t="shared" si="3"/>
        <v>0</v>
      </c>
      <c r="Y25" s="25">
        <f t="shared" si="3"/>
        <v>0</v>
      </c>
      <c r="Z25" s="26">
        <f t="shared" si="3"/>
        <v>0</v>
      </c>
    </row>
    <row r="26" spans="2:26" ht="15">
      <c r="B26" s="31" t="s">
        <v>35</v>
      </c>
      <c r="C26" s="51">
        <v>21123.5</v>
      </c>
      <c r="D26" s="20"/>
      <c r="E26" s="53">
        <v>14849.14</v>
      </c>
      <c r="F26" s="20"/>
      <c r="G26" s="51">
        <v>26979.17</v>
      </c>
      <c r="H26" s="20"/>
      <c r="I26" s="53">
        <v>29559.65</v>
      </c>
      <c r="J26" s="20"/>
      <c r="K26" s="51">
        <v>29967.37</v>
      </c>
      <c r="L26" s="20"/>
      <c r="M26" s="53">
        <v>21686.54</v>
      </c>
      <c r="N26" s="20"/>
      <c r="O26" s="51"/>
      <c r="P26" s="20"/>
      <c r="Q26" s="53"/>
      <c r="R26" s="20"/>
      <c r="S26" s="51"/>
      <c r="T26" s="20"/>
      <c r="U26" s="53"/>
      <c r="V26" s="20"/>
      <c r="W26" s="51"/>
      <c r="X26" s="20"/>
      <c r="Y26" s="53"/>
      <c r="Z26" s="20"/>
    </row>
    <row r="27" spans="2:26" ht="15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2:26" ht="15">
      <c r="B28" s="6" t="s">
        <v>30</v>
      </c>
      <c r="C28" s="15">
        <v>0.0041</v>
      </c>
      <c r="D28" s="16">
        <v>0.6902</v>
      </c>
      <c r="E28" s="27">
        <v>0.0001</v>
      </c>
      <c r="F28" s="28">
        <v>0.687</v>
      </c>
      <c r="G28" s="15">
        <v>0.0067</v>
      </c>
      <c r="H28" s="16">
        <v>0.6968</v>
      </c>
      <c r="I28" s="27">
        <v>0.0125</v>
      </c>
      <c r="J28" s="28">
        <v>0.6954</v>
      </c>
      <c r="K28" s="15">
        <v>0.0093</v>
      </c>
      <c r="L28" s="16">
        <v>0.6944</v>
      </c>
      <c r="M28" s="27">
        <v>0.0024</v>
      </c>
      <c r="N28" s="28">
        <v>0.6927</v>
      </c>
      <c r="O28" s="15"/>
      <c r="P28" s="16"/>
      <c r="Q28" s="27"/>
      <c r="R28" s="28"/>
      <c r="S28" s="15"/>
      <c r="T28" s="16"/>
      <c r="U28" s="27"/>
      <c r="V28" s="28"/>
      <c r="W28" s="15"/>
      <c r="X28" s="16"/>
      <c r="Y28" s="27"/>
      <c r="Z28" s="28"/>
    </row>
    <row r="29" spans="2:26" ht="15">
      <c r="B29" s="9" t="s">
        <v>31</v>
      </c>
      <c r="C29" s="7">
        <v>0.0087</v>
      </c>
      <c r="D29" s="8">
        <v>0.3098</v>
      </c>
      <c r="E29" s="23">
        <v>0.0087</v>
      </c>
      <c r="F29" s="24">
        <v>0.313</v>
      </c>
      <c r="G29" s="7">
        <v>0.0095</v>
      </c>
      <c r="H29" s="8">
        <v>0.3032</v>
      </c>
      <c r="I29" s="23">
        <v>0.005</v>
      </c>
      <c r="J29" s="24">
        <v>0.3046</v>
      </c>
      <c r="K29" s="7">
        <v>0.0083</v>
      </c>
      <c r="L29" s="8">
        <v>0.3056</v>
      </c>
      <c r="M29" s="23">
        <v>0.0102</v>
      </c>
      <c r="N29" s="24">
        <v>0.3073</v>
      </c>
      <c r="O29" s="7"/>
      <c r="P29" s="8"/>
      <c r="Q29" s="23"/>
      <c r="R29" s="24"/>
      <c r="S29" s="7"/>
      <c r="T29" s="8"/>
      <c r="U29" s="23"/>
      <c r="V29" s="24"/>
      <c r="W29" s="7"/>
      <c r="X29" s="8"/>
      <c r="Y29" s="23"/>
      <c r="Z29" s="24"/>
    </row>
    <row r="30" spans="2:26" ht="15">
      <c r="B30" s="10" t="s">
        <v>29</v>
      </c>
      <c r="C30" s="11">
        <f aca="true" t="shared" si="4" ref="C30:H30">C28+C29</f>
        <v>0.012799999999999999</v>
      </c>
      <c r="D30" s="12">
        <f t="shared" si="4"/>
        <v>1</v>
      </c>
      <c r="E30" s="25">
        <f t="shared" si="4"/>
        <v>0.008799999999999999</v>
      </c>
      <c r="F30" s="26">
        <f t="shared" si="4"/>
        <v>1</v>
      </c>
      <c r="G30" s="11">
        <f t="shared" si="4"/>
        <v>0.0162</v>
      </c>
      <c r="H30" s="12">
        <f t="shared" si="4"/>
        <v>1</v>
      </c>
      <c r="I30" s="25">
        <f aca="true" t="shared" si="5" ref="I30:N30">I28+I29</f>
        <v>0.0175</v>
      </c>
      <c r="J30" s="26">
        <f t="shared" si="5"/>
        <v>1</v>
      </c>
      <c r="K30" s="11">
        <f t="shared" si="5"/>
        <v>0.017599999999999998</v>
      </c>
      <c r="L30" s="12">
        <f t="shared" si="5"/>
        <v>1</v>
      </c>
      <c r="M30" s="25">
        <f t="shared" si="5"/>
        <v>0.0126</v>
      </c>
      <c r="N30" s="26">
        <f t="shared" si="5"/>
        <v>1</v>
      </c>
      <c r="O30" s="11">
        <f aca="true" t="shared" si="6" ref="O30:T30">O28+O29</f>
        <v>0</v>
      </c>
      <c r="P30" s="12">
        <f t="shared" si="6"/>
        <v>0</v>
      </c>
      <c r="Q30" s="25">
        <f t="shared" si="6"/>
        <v>0</v>
      </c>
      <c r="R30" s="26">
        <f t="shared" si="6"/>
        <v>0</v>
      </c>
      <c r="S30" s="11">
        <f t="shared" si="6"/>
        <v>0</v>
      </c>
      <c r="T30" s="12">
        <f t="shared" si="6"/>
        <v>0</v>
      </c>
      <c r="U30" s="25">
        <f aca="true" t="shared" si="7" ref="U30:Z30">U28+U29</f>
        <v>0</v>
      </c>
      <c r="V30" s="26">
        <f t="shared" si="7"/>
        <v>0</v>
      </c>
      <c r="W30" s="11">
        <f t="shared" si="7"/>
        <v>0</v>
      </c>
      <c r="X30" s="12">
        <f t="shared" si="7"/>
        <v>0</v>
      </c>
      <c r="Y30" s="25">
        <f t="shared" si="7"/>
        <v>0</v>
      </c>
      <c r="Z30" s="26">
        <f t="shared" si="7"/>
        <v>0</v>
      </c>
    </row>
    <row r="31" spans="2:26" ht="15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2:26" ht="15">
      <c r="B32" s="6" t="s">
        <v>32</v>
      </c>
      <c r="C32" s="15">
        <v>0.0107</v>
      </c>
      <c r="D32" s="16">
        <v>0.836</v>
      </c>
      <c r="E32" s="27">
        <v>0.0047</v>
      </c>
      <c r="F32" s="28">
        <v>0.8371</v>
      </c>
      <c r="G32" s="15">
        <v>0.0142</v>
      </c>
      <c r="H32" s="16">
        <v>0.8391</v>
      </c>
      <c r="I32" s="27">
        <v>0.0138</v>
      </c>
      <c r="J32" s="28">
        <v>0.8393</v>
      </c>
      <c r="K32" s="15">
        <v>0.006</v>
      </c>
      <c r="L32" s="16">
        <v>0.8278</v>
      </c>
      <c r="M32" s="27">
        <v>0.0068</v>
      </c>
      <c r="N32" s="28">
        <v>0.8295</v>
      </c>
      <c r="O32" s="15"/>
      <c r="P32" s="16"/>
      <c r="Q32" s="27"/>
      <c r="R32" s="28"/>
      <c r="S32" s="15"/>
      <c r="T32" s="16"/>
      <c r="U32" s="27"/>
      <c r="V32" s="28"/>
      <c r="W32" s="15"/>
      <c r="X32" s="16"/>
      <c r="Y32" s="27"/>
      <c r="Z32" s="28"/>
    </row>
    <row r="33" spans="2:26" ht="15">
      <c r="B33" s="9" t="s">
        <v>33</v>
      </c>
      <c r="C33" s="7">
        <v>0.0021</v>
      </c>
      <c r="D33" s="8">
        <v>0.164</v>
      </c>
      <c r="E33" s="23">
        <v>0.0041</v>
      </c>
      <c r="F33" s="24">
        <v>0.1629</v>
      </c>
      <c r="G33" s="7">
        <v>0.002</v>
      </c>
      <c r="H33" s="8">
        <v>0.1609</v>
      </c>
      <c r="I33" s="23">
        <v>0.0037</v>
      </c>
      <c r="J33" s="24">
        <v>0.1607</v>
      </c>
      <c r="K33" s="7">
        <v>0.0116</v>
      </c>
      <c r="L33" s="8">
        <v>0.1722</v>
      </c>
      <c r="M33" s="23">
        <v>0.0058</v>
      </c>
      <c r="N33" s="24">
        <v>0.1705</v>
      </c>
      <c r="O33" s="7"/>
      <c r="P33" s="8"/>
      <c r="Q33" s="23"/>
      <c r="R33" s="24"/>
      <c r="S33" s="7"/>
      <c r="T33" s="8"/>
      <c r="U33" s="23"/>
      <c r="V33" s="24"/>
      <c r="W33" s="7"/>
      <c r="X33" s="8"/>
      <c r="Y33" s="23"/>
      <c r="Z33" s="24"/>
    </row>
    <row r="34" spans="2:26" ht="15">
      <c r="B34" s="32" t="s">
        <v>29</v>
      </c>
      <c r="C34" s="33">
        <f aca="true" t="shared" si="8" ref="C34:H34">C32+C33</f>
        <v>0.012799999999999999</v>
      </c>
      <c r="D34" s="34">
        <f t="shared" si="8"/>
        <v>1</v>
      </c>
      <c r="E34" s="35">
        <f t="shared" si="8"/>
        <v>0.0088</v>
      </c>
      <c r="F34" s="36">
        <f t="shared" si="8"/>
        <v>1</v>
      </c>
      <c r="G34" s="33">
        <f t="shared" si="8"/>
        <v>0.0162</v>
      </c>
      <c r="H34" s="34">
        <f t="shared" si="8"/>
        <v>1</v>
      </c>
      <c r="I34" s="35">
        <f aca="true" t="shared" si="9" ref="I34:N34">I32+I33</f>
        <v>0.0175</v>
      </c>
      <c r="J34" s="36">
        <f t="shared" si="9"/>
        <v>1</v>
      </c>
      <c r="K34" s="33">
        <f t="shared" si="9"/>
        <v>0.017599999999999998</v>
      </c>
      <c r="L34" s="34">
        <f t="shared" si="9"/>
        <v>1</v>
      </c>
      <c r="M34" s="35">
        <f t="shared" si="9"/>
        <v>0.0126</v>
      </c>
      <c r="N34" s="36">
        <f t="shared" si="9"/>
        <v>1</v>
      </c>
      <c r="O34" s="33">
        <f aca="true" t="shared" si="10" ref="O34:T34">O32+O33</f>
        <v>0</v>
      </c>
      <c r="P34" s="34">
        <f t="shared" si="10"/>
        <v>0</v>
      </c>
      <c r="Q34" s="35">
        <f t="shared" si="10"/>
        <v>0</v>
      </c>
      <c r="R34" s="36">
        <f t="shared" si="10"/>
        <v>0</v>
      </c>
      <c r="S34" s="33">
        <f t="shared" si="10"/>
        <v>0</v>
      </c>
      <c r="T34" s="34">
        <f t="shared" si="10"/>
        <v>0</v>
      </c>
      <c r="U34" s="35">
        <f aca="true" t="shared" si="11" ref="U34:Z34">U32+U33</f>
        <v>0</v>
      </c>
      <c r="V34" s="36">
        <f t="shared" si="11"/>
        <v>0</v>
      </c>
      <c r="W34" s="33">
        <f t="shared" si="11"/>
        <v>0</v>
      </c>
      <c r="X34" s="34">
        <f t="shared" si="11"/>
        <v>0</v>
      </c>
      <c r="Y34" s="35">
        <f t="shared" si="11"/>
        <v>0</v>
      </c>
      <c r="Z34" s="36">
        <f t="shared" si="11"/>
        <v>0</v>
      </c>
    </row>
    <row r="35" spans="3:10" ht="15">
      <c r="C35" s="29"/>
      <c r="D35" s="29"/>
      <c r="E35" s="56"/>
      <c r="F35" s="56"/>
      <c r="G35" s="29"/>
      <c r="H35" s="29"/>
      <c r="I35" s="30"/>
      <c r="J35" s="30"/>
    </row>
    <row r="36" spans="2:10" ht="27.6">
      <c r="B36" s="37" t="s">
        <v>34</v>
      </c>
      <c r="C36" s="4" t="s">
        <v>71</v>
      </c>
      <c r="D36" s="5" t="s">
        <v>72</v>
      </c>
      <c r="E36" s="21" t="s">
        <v>73</v>
      </c>
      <c r="F36" s="22" t="s">
        <v>74</v>
      </c>
      <c r="G36" s="4" t="s">
        <v>75</v>
      </c>
      <c r="H36" s="5" t="s">
        <v>76</v>
      </c>
      <c r="I36" s="21" t="s">
        <v>77</v>
      </c>
      <c r="J36" s="21" t="s">
        <v>78</v>
      </c>
    </row>
    <row r="37" spans="2:10" ht="15">
      <c r="B37" s="6" t="s">
        <v>1</v>
      </c>
      <c r="C37" s="7">
        <v>0.000489</v>
      </c>
      <c r="D37" s="7">
        <v>0.0698</v>
      </c>
      <c r="E37" s="23">
        <v>0.000112</v>
      </c>
      <c r="F37" s="23">
        <v>0.0689</v>
      </c>
      <c r="G37" s="7"/>
      <c r="H37" s="7"/>
      <c r="I37" s="23"/>
      <c r="J37" s="23"/>
    </row>
    <row r="38" spans="2:10" ht="15">
      <c r="B38" s="9" t="s">
        <v>3</v>
      </c>
      <c r="C38" s="7">
        <v>-0.000112</v>
      </c>
      <c r="D38" s="7">
        <v>0.2772</v>
      </c>
      <c r="E38" s="23">
        <v>0.000967</v>
      </c>
      <c r="F38" s="23">
        <v>0.2688</v>
      </c>
      <c r="G38" s="7"/>
      <c r="H38" s="7"/>
      <c r="I38" s="23"/>
      <c r="J38" s="23"/>
    </row>
    <row r="39" spans="2:10" ht="15">
      <c r="B39" s="9" t="s">
        <v>5</v>
      </c>
      <c r="C39" s="7">
        <v>0</v>
      </c>
      <c r="D39" s="7">
        <v>0</v>
      </c>
      <c r="E39" s="23">
        <v>0</v>
      </c>
      <c r="F39" s="23">
        <v>0</v>
      </c>
      <c r="G39" s="7"/>
      <c r="H39" s="7"/>
      <c r="I39" s="23"/>
      <c r="J39" s="23"/>
    </row>
    <row r="40" spans="2:10" ht="15">
      <c r="B40" s="9" t="s">
        <v>7</v>
      </c>
      <c r="C40" s="7">
        <v>0</v>
      </c>
      <c r="D40" s="7">
        <v>0</v>
      </c>
      <c r="E40" s="23">
        <v>0</v>
      </c>
      <c r="F40" s="23">
        <v>0.0008</v>
      </c>
      <c r="G40" s="7"/>
      <c r="H40" s="7"/>
      <c r="I40" s="23"/>
      <c r="J40" s="23"/>
    </row>
    <row r="41" spans="2:10" ht="15">
      <c r="B41" s="9" t="s">
        <v>9</v>
      </c>
      <c r="C41" s="7">
        <v>0.003003</v>
      </c>
      <c r="D41" s="7">
        <v>0.1314</v>
      </c>
      <c r="E41" s="23">
        <v>0.00565</v>
      </c>
      <c r="F41" s="23">
        <v>0.1292</v>
      </c>
      <c r="G41" s="7"/>
      <c r="H41" s="7"/>
      <c r="I41" s="23"/>
      <c r="J41" s="23"/>
    </row>
    <row r="42" spans="2:10" ht="15">
      <c r="B42" s="9" t="s">
        <v>11</v>
      </c>
      <c r="C42" s="7">
        <v>0.001264</v>
      </c>
      <c r="D42" s="7">
        <v>0.0141</v>
      </c>
      <c r="E42" s="23">
        <v>0.001576</v>
      </c>
      <c r="F42" s="23">
        <v>0.0145</v>
      </c>
      <c r="G42" s="7"/>
      <c r="H42" s="7"/>
      <c r="I42" s="23"/>
      <c r="J42" s="23"/>
    </row>
    <row r="43" spans="2:10" ht="15">
      <c r="B43" s="9" t="s">
        <v>13</v>
      </c>
      <c r="C43" s="7">
        <v>0.012248</v>
      </c>
      <c r="D43" s="7">
        <v>0.1654</v>
      </c>
      <c r="E43" s="23">
        <v>0.02595</v>
      </c>
      <c r="F43" s="23">
        <v>0.171</v>
      </c>
      <c r="G43" s="7"/>
      <c r="H43" s="7"/>
      <c r="I43" s="23"/>
      <c r="J43" s="23"/>
    </row>
    <row r="44" spans="2:10" ht="15">
      <c r="B44" s="46" t="s">
        <v>45</v>
      </c>
      <c r="C44" s="7">
        <v>0.011528</v>
      </c>
      <c r="D44" s="7">
        <v>0.1781</v>
      </c>
      <c r="E44" s="23">
        <v>0.017696</v>
      </c>
      <c r="F44" s="23">
        <v>0.1721</v>
      </c>
      <c r="G44" s="7"/>
      <c r="H44" s="7"/>
      <c r="I44" s="23"/>
      <c r="J44" s="23"/>
    </row>
    <row r="45" spans="2:10" ht="15">
      <c r="B45" s="9" t="s">
        <v>16</v>
      </c>
      <c r="C45" s="7">
        <v>0.000559</v>
      </c>
      <c r="D45" s="7">
        <v>0.0135</v>
      </c>
      <c r="E45" s="23">
        <v>0.000709</v>
      </c>
      <c r="F45" s="23">
        <v>0.0159</v>
      </c>
      <c r="G45" s="7"/>
      <c r="H45" s="7"/>
      <c r="I45" s="23"/>
      <c r="J45" s="23"/>
    </row>
    <row r="46" spans="2:10" ht="15">
      <c r="B46" s="9" t="s">
        <v>18</v>
      </c>
      <c r="C46" s="7">
        <v>0.013098</v>
      </c>
      <c r="D46" s="7">
        <v>0.1458</v>
      </c>
      <c r="E46" s="23">
        <v>0.029848</v>
      </c>
      <c r="F46" s="23">
        <v>0.1495</v>
      </c>
      <c r="G46" s="7"/>
      <c r="H46" s="7"/>
      <c r="I46" s="23"/>
      <c r="J46" s="23"/>
    </row>
    <row r="47" spans="2:10" ht="15">
      <c r="B47" s="9" t="s">
        <v>20</v>
      </c>
      <c r="C47" s="7">
        <v>0.000159</v>
      </c>
      <c r="D47" s="7">
        <v>0.0003</v>
      </c>
      <c r="E47" s="23">
        <v>0.000241</v>
      </c>
      <c r="F47" s="23">
        <v>0.0004</v>
      </c>
      <c r="G47" s="7"/>
      <c r="H47" s="7"/>
      <c r="I47" s="23"/>
      <c r="J47" s="23"/>
    </row>
    <row r="48" spans="2:10" ht="15">
      <c r="B48" s="9" t="s">
        <v>21</v>
      </c>
      <c r="C48" s="7">
        <v>-0.00439</v>
      </c>
      <c r="D48" s="7">
        <v>-0.0033</v>
      </c>
      <c r="E48" s="23">
        <v>0.003432</v>
      </c>
      <c r="F48" s="23">
        <v>0.0006</v>
      </c>
      <c r="G48" s="7"/>
      <c r="H48" s="7"/>
      <c r="I48" s="23"/>
      <c r="J48" s="23"/>
    </row>
    <row r="49" spans="2:10" ht="15">
      <c r="B49" s="9" t="s">
        <v>22</v>
      </c>
      <c r="C49" s="7">
        <v>0</v>
      </c>
      <c r="D49" s="7">
        <v>0</v>
      </c>
      <c r="E49" s="23">
        <v>-0.00014</v>
      </c>
      <c r="F49" s="23">
        <v>0</v>
      </c>
      <c r="G49" s="7"/>
      <c r="H49" s="7"/>
      <c r="I49" s="23"/>
      <c r="J49" s="23"/>
    </row>
    <row r="50" spans="2:10" ht="15">
      <c r="B50" s="9" t="s">
        <v>23</v>
      </c>
      <c r="C50" s="7">
        <v>7.7E-05</v>
      </c>
      <c r="D50" s="7">
        <v>0.0045</v>
      </c>
      <c r="E50" s="23">
        <v>0.000126</v>
      </c>
      <c r="F50" s="23">
        <v>0.0044</v>
      </c>
      <c r="G50" s="7"/>
      <c r="H50" s="7"/>
      <c r="I50" s="23"/>
      <c r="J50" s="23"/>
    </row>
    <row r="51" spans="2:10" ht="15">
      <c r="B51" s="9" t="s">
        <v>24</v>
      </c>
      <c r="C51" s="7">
        <v>-1.9E-05</v>
      </c>
      <c r="D51" s="7">
        <v>0.0036</v>
      </c>
      <c r="E51" s="23">
        <v>8E-06</v>
      </c>
      <c r="F51" s="23">
        <v>0.0043</v>
      </c>
      <c r="G51" s="7"/>
      <c r="H51" s="7"/>
      <c r="I51" s="23"/>
      <c r="J51" s="23"/>
    </row>
    <row r="52" spans="2:10" ht="15">
      <c r="B52" s="9" t="s">
        <v>25</v>
      </c>
      <c r="C52" s="7">
        <v>0</v>
      </c>
      <c r="D52" s="7">
        <v>0</v>
      </c>
      <c r="E52" s="23">
        <v>0</v>
      </c>
      <c r="F52" s="23">
        <v>0</v>
      </c>
      <c r="G52" s="7"/>
      <c r="H52" s="7"/>
      <c r="I52" s="23"/>
      <c r="J52" s="23"/>
    </row>
    <row r="53" spans="2:10" ht="15">
      <c r="B53" s="9" t="s">
        <v>26</v>
      </c>
      <c r="C53" s="7">
        <v>0</v>
      </c>
      <c r="D53" s="7">
        <v>0</v>
      </c>
      <c r="E53" s="23">
        <v>0</v>
      </c>
      <c r="F53" s="23">
        <v>0</v>
      </c>
      <c r="G53" s="7"/>
      <c r="H53" s="7"/>
      <c r="I53" s="23"/>
      <c r="J53" s="23"/>
    </row>
    <row r="54" spans="2:10" ht="15">
      <c r="B54" s="9" t="s">
        <v>27</v>
      </c>
      <c r="C54" s="7">
        <v>0</v>
      </c>
      <c r="D54" s="7">
        <v>0</v>
      </c>
      <c r="E54" s="23">
        <v>0</v>
      </c>
      <c r="F54" s="23">
        <v>0</v>
      </c>
      <c r="G54" s="7"/>
      <c r="H54" s="7"/>
      <c r="I54" s="23"/>
      <c r="J54" s="23"/>
    </row>
    <row r="55" spans="2:10" ht="15">
      <c r="B55" s="9" t="s">
        <v>28</v>
      </c>
      <c r="C55" s="7">
        <v>2.1E-05</v>
      </c>
      <c r="D55" s="7">
        <v>-0.0004</v>
      </c>
      <c r="E55" s="23">
        <v>-1.5E-05</v>
      </c>
      <c r="F55" s="23">
        <v>-0.0004</v>
      </c>
      <c r="G55" s="7"/>
      <c r="H55" s="7"/>
      <c r="I55" s="23"/>
      <c r="J55" s="23"/>
    </row>
    <row r="56" spans="2:10" ht="15">
      <c r="B56" s="10" t="s">
        <v>39</v>
      </c>
      <c r="C56" s="33">
        <v>0.038249</v>
      </c>
      <c r="D56" s="12">
        <f>SUBTOTAL(109,D37:D55)</f>
        <v>1</v>
      </c>
      <c r="E56" s="35">
        <v>0.088544</v>
      </c>
      <c r="F56" s="26">
        <f>SUBTOTAL(109,F37:F55)</f>
        <v>1</v>
      </c>
      <c r="G56" s="33"/>
      <c r="H56" s="12"/>
      <c r="I56" s="35"/>
      <c r="J56" s="26"/>
    </row>
    <row r="57" spans="2:10" ht="15">
      <c r="B57" s="31" t="s">
        <v>35</v>
      </c>
      <c r="C57" s="51">
        <f aca="true" t="shared" si="12" ref="C57">C26+E26+G26</f>
        <v>62951.81</v>
      </c>
      <c r="D57" s="20"/>
      <c r="E57" s="53">
        <f>C26+E26+G26+I26+K26+M26</f>
        <v>144165.37</v>
      </c>
      <c r="F57" s="20"/>
      <c r="G57" s="51">
        <f>C26+E26+G26+I26+K26+M26+O26+Q26+S26</f>
        <v>144165.37</v>
      </c>
      <c r="H57" s="20"/>
      <c r="I57" s="53">
        <f>טבלה4[[#This Row],[התרומה לתשואה ינואר-ספטמבר 2021]]+U26+W26+Y26</f>
        <v>144165.37</v>
      </c>
      <c r="J57" s="20"/>
    </row>
    <row r="58" spans="2:10" ht="15">
      <c r="B58" s="13"/>
      <c r="C58" s="54"/>
      <c r="D58" s="14"/>
      <c r="E58" s="14"/>
      <c r="F58" s="14"/>
      <c r="G58" s="14"/>
      <c r="H58" s="14"/>
      <c r="I58" s="14"/>
      <c r="J58" s="14"/>
    </row>
    <row r="59" spans="2:10" ht="15">
      <c r="B59" s="6" t="s">
        <v>30</v>
      </c>
      <c r="C59" s="7">
        <v>0.010905</v>
      </c>
      <c r="D59" s="16">
        <v>0.6968</v>
      </c>
      <c r="E59" s="23">
        <v>0.035719</v>
      </c>
      <c r="F59" s="28">
        <v>0.6927</v>
      </c>
      <c r="G59" s="7"/>
      <c r="H59" s="16"/>
      <c r="I59" s="23"/>
      <c r="J59" s="28"/>
    </row>
    <row r="60" spans="2:10" ht="15">
      <c r="B60" s="9" t="s">
        <v>31</v>
      </c>
      <c r="C60" s="7">
        <v>0.027149</v>
      </c>
      <c r="D60" s="8">
        <v>0.3032</v>
      </c>
      <c r="E60" s="23">
        <v>0.051274</v>
      </c>
      <c r="F60" s="24">
        <v>0.3073</v>
      </c>
      <c r="G60" s="7"/>
      <c r="H60" s="8"/>
      <c r="I60" s="23"/>
      <c r="J60" s="24"/>
    </row>
    <row r="61" spans="2:10" ht="15">
      <c r="B61" s="10" t="s">
        <v>39</v>
      </c>
      <c r="C61" s="33">
        <v>0.038249</v>
      </c>
      <c r="D61" s="12">
        <f>D59+D60</f>
        <v>1</v>
      </c>
      <c r="E61" s="35">
        <v>0.088544</v>
      </c>
      <c r="F61" s="26">
        <f>F59+F60</f>
        <v>1</v>
      </c>
      <c r="G61" s="33"/>
      <c r="H61" s="12">
        <f>H59+H60</f>
        <v>0</v>
      </c>
      <c r="I61" s="35"/>
      <c r="J61" s="26">
        <f>J59+J60</f>
        <v>0</v>
      </c>
    </row>
    <row r="62" spans="2:10" ht="15">
      <c r="B62" s="13"/>
      <c r="C62" s="55"/>
      <c r="D62" s="14"/>
      <c r="E62" s="14"/>
      <c r="F62" s="14"/>
      <c r="G62" s="14"/>
      <c r="H62" s="14"/>
      <c r="I62" s="14"/>
      <c r="J62" s="14"/>
    </row>
    <row r="63" spans="2:10" ht="15">
      <c r="B63" s="6" t="s">
        <v>32</v>
      </c>
      <c r="C63" s="7">
        <v>0.029886</v>
      </c>
      <c r="D63" s="16">
        <v>0.8391</v>
      </c>
      <c r="E63" s="23">
        <v>0.057464</v>
      </c>
      <c r="F63" s="28">
        <v>0.8295</v>
      </c>
      <c r="G63" s="7"/>
      <c r="H63" s="16"/>
      <c r="I63" s="23"/>
      <c r="J63" s="28"/>
    </row>
    <row r="64" spans="2:10" ht="15">
      <c r="B64" s="9" t="s">
        <v>33</v>
      </c>
      <c r="C64" s="7">
        <v>0.00819</v>
      </c>
      <c r="D64" s="8">
        <v>0.1609</v>
      </c>
      <c r="E64" s="23">
        <v>0.029625</v>
      </c>
      <c r="F64" s="24">
        <v>0.1705</v>
      </c>
      <c r="G64" s="7"/>
      <c r="H64" s="8"/>
      <c r="I64" s="23"/>
      <c r="J64" s="24"/>
    </row>
    <row r="65" spans="2:10" ht="15">
      <c r="B65" s="32" t="s">
        <v>39</v>
      </c>
      <c r="C65" s="33">
        <v>0.038249</v>
      </c>
      <c r="D65" s="34">
        <f>D63+D64</f>
        <v>1</v>
      </c>
      <c r="E65" s="35">
        <v>0.088544</v>
      </c>
      <c r="F65" s="36">
        <f>F63+F64</f>
        <v>1</v>
      </c>
      <c r="G65" s="33"/>
      <c r="H65" s="34">
        <f>H63+H64</f>
        <v>0</v>
      </c>
      <c r="I65" s="35"/>
      <c r="J65" s="36">
        <f>J63+J64</f>
        <v>0</v>
      </c>
    </row>
    <row r="67" ht="15">
      <c r="B67" s="1" t="s">
        <v>37</v>
      </c>
    </row>
    <row r="68" ht="15">
      <c r="B68" s="1" t="s">
        <v>38</v>
      </c>
    </row>
    <row r="69" spans="2:3" ht="15">
      <c r="B69" s="45" t="s">
        <v>41</v>
      </c>
      <c r="C69" s="1" t="s">
        <v>42</v>
      </c>
    </row>
    <row r="70" spans="2:10" ht="15">
      <c r="B70" s="57" t="s">
        <v>43</v>
      </c>
      <c r="C70" s="57"/>
      <c r="D70" s="57"/>
      <c r="E70" s="57"/>
      <c r="F70" s="57"/>
      <c r="G70" s="57"/>
      <c r="H70" s="57"/>
      <c r="I70" s="57"/>
      <c r="J70" s="57"/>
    </row>
    <row r="72" ht="15">
      <c r="B72"/>
    </row>
  </sheetData>
  <mergeCells count="2">
    <mergeCell ref="E35:F35"/>
    <mergeCell ref="B70:J70"/>
  </mergeCells>
  <printOptions/>
  <pageMargins left="0" right="0" top="0" bottom="0.5511811023622047" header="0" footer="0.31496062992125984"/>
  <pageSetup fitToHeight="1" fitToWidth="1" horizontalDpi="600" verticalDpi="600" orientation="portrait" paperSize="9" scale="74" r:id="rId3"/>
  <headerFooter>
    <oddFooter>&amp;L&amp;Z&amp;F&amp;A</oddFooter>
  </headerFooter>
  <ignoredErrors>
    <ignoredError sqref="C37:C56 C59:C61 C63:C65"/>
  </ignoredErrors>
  <tableParts>
    <tablePart r:id="rId2"/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admin</cp:lastModifiedBy>
  <cp:lastPrinted>2016-08-07T13:00:52Z</cp:lastPrinted>
  <dcterms:created xsi:type="dcterms:W3CDTF">2016-08-07T08:05:35Z</dcterms:created>
  <dcterms:modified xsi:type="dcterms:W3CDTF">2021-07-25T12:12:50Z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