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35" windowWidth="19440" windowHeight="7485" activeTab="0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62913"/>
</workbook>
</file>

<file path=xl/sharedStrings.xml><?xml version="1.0" encoding="utf-8"?>
<sst xmlns="http://schemas.openxmlformats.org/spreadsheetml/2006/main" count="87" uniqueCount="52">
  <si>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</si>
  <si>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</si>
  <si>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</si>
  <si>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</si>
  <si>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</si>
  <si>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</si>
  <si>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</si>
  <si>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</si>
  <si>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</si>
  <si>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</si>
  <si>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</si>
  <si>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</si>
  <si>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</si>
  <si>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</si>
  <si>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</si>
  <si>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</si>
  <si>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</si>
  <si>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</si>
  <si>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</si>
  <si>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</si>
  <si>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</si>
  <si>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</si>
  <si>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</si>
  <si>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</si>
  <si>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</si>
  <si>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</si>
  <si>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</si>
  <si>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</si>
  <si>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</si>
  <si>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</si>
  <si>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</si>
  <si>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</si>
  <si>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</si>
  <si>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</si>
  <si>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</si>
  <si>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</si>
  <si>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</si>
  <si>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</si>
  <si>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</si>
  <si>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</si>
  <si>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</si>
  <si>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</si>
  <si>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</si>
  <si>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הערות:</t>
  </si>
  <si>
    <t>התרומה לתשואה ושיעור מסך הנכסים  ידווחו באחוזים עם שתי ספרות לאחר הנקודה העשרונית.</t>
  </si>
  <si>
    <t>שם חברה - אגודה שיתופית של עובדי התעשייה האווירית לניהול קופות גמל בע"מ</t>
  </si>
  <si>
    <t>שם המסלול - מסלול לבני 50-60 מספר 9892</t>
  </si>
  <si>
    <t>תשואה מצטברת</t>
  </si>
  <si>
    <t>ינואר- מרץ 2019</t>
  </si>
  <si>
    <t>ינואר-יוני 2019</t>
  </si>
  <si>
    <t>ינואר-ספטמבר 2019</t>
  </si>
  <si>
    <t>ינואר-דצמבר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</si>
</sst>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b/>
      <sz val="12"/>
      <name val="David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1"/>
      <color theme="0"/>
      <name val="David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</borders>
  <cellStyleXfs count="5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>
      <alignment/>
      <protection/>
    </xf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4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>
      <alignment/>
      <protection/>
    </xf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>
      <alignment/>
      <protection/>
    </xf>
    <xf numFmtId="176" fontId="7" fillId="0" borderId="0">
      <alignment horizontal="right"/>
      <protection hidden="1"/>
    </xf>
    <xf numFmtId="0" fontId="7" fillId="0" borderId="0">
      <alignment horizontal="right" readingOrder="2"/>
      <protection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>
      <alignment/>
      <protection/>
    </xf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5" fillId="0" borderId="0">
      <alignment horizontal="righ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0" fillId="0" borderId="0">
      <alignment/>
      <protection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/>
    <xf numFmtId="0" fontId="15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15" applyNumberFormat="1" applyFont="1" applyFill="1" applyBorder="1"/>
    <xf numFmtId="10" fontId="2" fillId="2" borderId="6" xfId="15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15" applyNumberFormat="1" applyFont="1" applyFill="1" applyBorder="1"/>
    <xf numFmtId="10" fontId="3" fillId="2" borderId="11" xfId="15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17" fillId="0" borderId="0" xfId="0" applyFont="1"/>
    <xf numFmtId="10" fontId="3" fillId="4" borderId="12" xfId="15" applyNumberFormat="1" applyFont="1" applyFill="1" applyBorder="1"/>
    <xf numFmtId="17" fontId="3" fillId="5" borderId="2" xfId="0" applyNumberFormat="1" applyFont="1" applyFill="1" applyBorder="1" applyAlignment="1">
      <alignment horizontal="centerContinuous"/>
    </xf>
    <xf numFmtId="17" fontId="2" fillId="5" borderId="3" xfId="0" applyNumberFormat="1" applyFont="1" applyFill="1" applyBorder="1" applyAlignment="1">
      <alignment horizontal="centerContinuous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15" applyNumberFormat="1" applyFont="1" applyFill="1" applyBorder="1"/>
    <xf numFmtId="10" fontId="2" fillId="5" borderId="6" xfId="15" applyNumberFormat="1" applyFont="1" applyFill="1" applyBorder="1"/>
    <xf numFmtId="10" fontId="3" fillId="5" borderId="10" xfId="15" applyNumberFormat="1" applyFont="1" applyFill="1" applyBorder="1"/>
    <xf numFmtId="10" fontId="3" fillId="5" borderId="11" xfId="15" applyNumberFormat="1" applyFont="1" applyFill="1" applyBorder="1"/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0" fontId="15" fillId="6" borderId="0" xfId="0" applyFont="1" applyFill="1"/>
    <xf numFmtId="0" fontId="15" fillId="7" borderId="0" xfId="0" applyFont="1" applyFill="1"/>
    <xf numFmtId="0" fontId="3" fillId="8" borderId="13" xfId="0" applyFont="1" applyFill="1" applyBorder="1"/>
    <xf numFmtId="4" fontId="3" fillId="2" borderId="14" xfId="15" applyNumberFormat="1" applyFont="1" applyFill="1" applyBorder="1"/>
    <xf numFmtId="4" fontId="3" fillId="5" borderId="14" xfId="15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10" fontId="3" fillId="2" borderId="5" xfId="15" applyNumberFormat="1" applyFont="1" applyFill="1" applyBorder="1"/>
    <xf numFmtId="0" fontId="3" fillId="8" borderId="13" xfId="0" applyFont="1" applyFill="1" applyBorder="1" applyAlignment="1">
      <alignment/>
    </xf>
    <xf numFmtId="10" fontId="3" fillId="5" borderId="6" xfId="15" applyNumberFormat="1" applyFont="1" applyFill="1" applyBorder="1"/>
    <xf numFmtId="2" fontId="15" fillId="0" borderId="0" xfId="0" applyNumberFormat="1" applyFont="1"/>
    <xf numFmtId="17" fontId="3" fillId="5" borderId="15" xfId="0" applyNumberFormat="1" applyFont="1" applyFill="1" applyBorder="1" applyAlignment="1">
      <alignment horizontal="center"/>
    </xf>
    <xf numFmtId="17" fontId="3" fillId="5" borderId="16" xfId="0" applyNumberFormat="1" applyFont="1" applyFill="1" applyBorder="1" applyAlignment="1">
      <alignment horizontal="center"/>
    </xf>
    <xf numFmtId="17" fontId="3" fillId="2" borderId="15" xfId="0" applyNumberFormat="1" applyFont="1" applyFill="1" applyBorder="1" applyAlignment="1">
      <alignment horizontal="center"/>
    </xf>
    <xf numFmtId="17" fontId="3" fillId="2" borderId="16" xfId="0" applyNumberFormat="1" applyFont="1" applyFill="1" applyBorder="1" applyAlignment="1">
      <alignment horizontal="center"/>
    </xf>
    <xf numFmtId="0" fontId="15" fillId="7" borderId="17" xfId="0" applyFont="1" applyFill="1" applyBorder="1" applyAlignment="1">
      <alignment horizontal="center"/>
    </xf>
  </cellXfs>
  <cellStyles count="57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97" xfId="34"/>
    <cellStyle name="98" xfId="35"/>
    <cellStyle name="99" xfId="36"/>
    <cellStyle name="Comma [0] 2" xfId="37"/>
    <cellStyle name="Comma [0] 2 2" xfId="38"/>
    <cellStyle name="Comma [0] 2 2 2" xfId="39"/>
    <cellStyle name="Comma [0] 2 3" xfId="40"/>
    <cellStyle name="Comma [0] 2 4" xfId="41"/>
    <cellStyle name="Comma [0] 3" xfId="42"/>
    <cellStyle name="Comma 2" xfId="43"/>
    <cellStyle name="Comma 2 2" xfId="44"/>
    <cellStyle name="Comma 2 2 2" xfId="45"/>
    <cellStyle name="Comma 2 2 3" xfId="46"/>
    <cellStyle name="Comma 2 2 4" xfId="47"/>
    <cellStyle name="Comma 2 2 5" xfId="48"/>
    <cellStyle name="Comma 2 2 6" xfId="49"/>
    <cellStyle name="Comma 2 2 7" xfId="50"/>
    <cellStyle name="Comma 2 3" xfId="51"/>
    <cellStyle name="Comma 2 4" xfId="52"/>
    <cellStyle name="Comma 2 5" xfId="53"/>
    <cellStyle name="Comma 2 6" xfId="54"/>
    <cellStyle name="Comma 2 7" xfId="55"/>
    <cellStyle name="Comma 2 8" xfId="56"/>
    <cellStyle name="Comma 2 9" xfId="57"/>
    <cellStyle name="Comma 3" xfId="58"/>
    <cellStyle name="Comma 3 2" xfId="59"/>
    <cellStyle name="Comma 4" xfId="60"/>
    <cellStyle name="Comma 5" xfId="61"/>
    <cellStyle name="Comma 6" xfId="62"/>
    <cellStyle name="Comma 7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_אלמנטרי" xfId="175"/>
    <cellStyle name="Normal 20" xfId="176"/>
    <cellStyle name="Normal 21" xfId="177"/>
    <cellStyle name="Normal 21 2" xfId="178"/>
    <cellStyle name="Normal 21 3" xfId="179"/>
    <cellStyle name="Normal 22" xfId="180"/>
    <cellStyle name="Normal 22 2" xfId="181"/>
    <cellStyle name="Normal 22 3" xfId="182"/>
    <cellStyle name="Normal 23" xfId="183"/>
    <cellStyle name="Normal 23 2" xfId="184"/>
    <cellStyle name="Normal 23 3" xfId="185"/>
    <cellStyle name="Normal 24" xfId="186"/>
    <cellStyle name="Normal 24 2" xfId="187"/>
    <cellStyle name="Normal 24 3" xfId="188"/>
    <cellStyle name="Normal 25" xfId="189"/>
    <cellStyle name="Normal 25 2" xfId="190"/>
    <cellStyle name="Normal 25 3" xfId="191"/>
    <cellStyle name="Normal 26" xfId="192"/>
    <cellStyle name="Normal 26 2" xfId="193"/>
    <cellStyle name="Normal 26 3" xfId="194"/>
    <cellStyle name="Normal 27" xfId="195"/>
    <cellStyle name="Normal 27 2" xfId="196"/>
    <cellStyle name="Normal 27 3" xfId="197"/>
    <cellStyle name="Normal 27 4" xfId="198"/>
    <cellStyle name="Normal 27 5" xfId="199"/>
    <cellStyle name="Normal 27 6" xfId="200"/>
    <cellStyle name="Normal 27 7" xfId="201"/>
    <cellStyle name="Normal 28" xfId="202"/>
    <cellStyle name="Normal 29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_אלמנטרי" xfId="220"/>
    <cellStyle name="Normal 30" xfId="221"/>
    <cellStyle name="Normal 30 2" xfId="222"/>
    <cellStyle name="Normal 30 3" xfId="223"/>
    <cellStyle name="Normal 30 4" xfId="224"/>
    <cellStyle name="Normal 30 5" xfId="225"/>
    <cellStyle name="Normal 30 6" xfId="226"/>
    <cellStyle name="Normal 30 7" xfId="227"/>
    <cellStyle name="Normal 31" xfId="228"/>
    <cellStyle name="Normal 32" xfId="229"/>
    <cellStyle name="Normal 32 2" xfId="230"/>
    <cellStyle name="Normal 32 3" xfId="231"/>
    <cellStyle name="Normal 32 4" xfId="232"/>
    <cellStyle name="Normal 32 5" xfId="233"/>
    <cellStyle name="Normal 32 6" xfId="234"/>
    <cellStyle name="Normal 32 7" xfId="235"/>
    <cellStyle name="Normal 33" xfId="236"/>
    <cellStyle name="Normal 33 2" xfId="237"/>
    <cellStyle name="Normal 33 3" xfId="238"/>
    <cellStyle name="Normal 33 4" xfId="239"/>
    <cellStyle name="Normal 33 5" xfId="240"/>
    <cellStyle name="Normal 33 6" xfId="241"/>
    <cellStyle name="Normal 33 7" xfId="242"/>
    <cellStyle name="Normal 34" xfId="243"/>
    <cellStyle name="Normal 34 2" xfId="244"/>
    <cellStyle name="Normal 35" xfId="245"/>
    <cellStyle name="Normal 36" xfId="246"/>
    <cellStyle name="Normal 36 2" xfId="247"/>
    <cellStyle name="Normal 36 3" xfId="248"/>
    <cellStyle name="Normal 36 4" xfId="249"/>
    <cellStyle name="Normal 36 5" xfId="250"/>
    <cellStyle name="Normal 36 6" xfId="251"/>
    <cellStyle name="Normal 36 7" xfId="252"/>
    <cellStyle name="Normal 37" xfId="253"/>
    <cellStyle name="Normal 38" xfId="254"/>
    <cellStyle name="Normal 39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_ירידות ערך שנזקפו" xfId="264"/>
    <cellStyle name="Normal 40" xfId="265"/>
    <cellStyle name="Normal 41" xfId="266"/>
    <cellStyle name="Normal 41 2" xfId="267"/>
    <cellStyle name="Normal 41 3" xfId="268"/>
    <cellStyle name="Normal 41 4" xfId="269"/>
    <cellStyle name="Normal 41 5" xfId="270"/>
    <cellStyle name="Normal 41 6" xfId="271"/>
    <cellStyle name="Normal 41 7" xfId="272"/>
    <cellStyle name="Normal 42" xfId="273"/>
    <cellStyle name="Normal 42 2" xfId="274"/>
    <cellStyle name="Normal 42 2 2" xfId="275"/>
    <cellStyle name="Normal 42 3" xfId="276"/>
    <cellStyle name="Normal 42 3 2" xfId="277"/>
    <cellStyle name="Normal 42 4" xfId="278"/>
    <cellStyle name="Normal 42 4 2" xfId="279"/>
    <cellStyle name="Normal 42 5" xfId="280"/>
    <cellStyle name="Normal 43" xfId="281"/>
    <cellStyle name="Normal 44" xfId="282"/>
    <cellStyle name="Normal 45" xfId="283"/>
    <cellStyle name="Normal 45 2" xfId="284"/>
    <cellStyle name="Normal 45 2 2" xfId="285"/>
    <cellStyle name="Normal 45 3" xfId="286"/>
    <cellStyle name="Normal 45 3 2" xfId="287"/>
    <cellStyle name="Normal 45 4" xfId="288"/>
    <cellStyle name="Normal 45 4 2" xfId="289"/>
    <cellStyle name="Normal 45 5" xfId="290"/>
    <cellStyle name="Normal 46" xfId="291"/>
    <cellStyle name="Normal 46 2" xfId="292"/>
    <cellStyle name="Normal 46 2 2" xfId="293"/>
    <cellStyle name="Normal 46 3" xfId="294"/>
    <cellStyle name="Normal 46 3 2" xfId="295"/>
    <cellStyle name="Normal 46 4" xfId="296"/>
    <cellStyle name="Normal 46 4 2" xfId="297"/>
    <cellStyle name="Normal 46 5" xfId="298"/>
    <cellStyle name="Normal 47" xfId="299"/>
    <cellStyle name="Normal 47 2" xfId="300"/>
    <cellStyle name="Normal 47 2 2" xfId="301"/>
    <cellStyle name="Normal 47 3" xfId="302"/>
    <cellStyle name="Normal 47 3 2" xfId="303"/>
    <cellStyle name="Normal 47 4" xfId="304"/>
    <cellStyle name="Normal 47 4 2" xfId="305"/>
    <cellStyle name="Normal 47 5" xfId="306"/>
    <cellStyle name="Normal 48" xfId="307"/>
    <cellStyle name="Normal 49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_Data" xfId="338"/>
    <cellStyle name="Normal 60" xfId="339"/>
    <cellStyle name="Normal 64" xfId="340"/>
    <cellStyle name="Normal 64 2" xfId="341"/>
    <cellStyle name="Normal 64 2 2" xfId="342"/>
    <cellStyle name="Normal 64 3" xfId="343"/>
    <cellStyle name="Normal 64 3 2" xfId="344"/>
    <cellStyle name="Normal 64 4" xfId="345"/>
    <cellStyle name="Normal 64 4 2" xfId="346"/>
    <cellStyle name="Normal 64 5" xfId="347"/>
    <cellStyle name="Normal 65" xfId="348"/>
    <cellStyle name="Normal 65 2" xfId="349"/>
    <cellStyle name="Normal 65 2 2" xfId="350"/>
    <cellStyle name="Normal 65 3" xfId="351"/>
    <cellStyle name="Normal 65 3 2" xfId="352"/>
    <cellStyle name="Normal 65 4" xfId="353"/>
    <cellStyle name="Normal 65 4 2" xfId="354"/>
    <cellStyle name="Normal 65 5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Data" xfId="376"/>
    <cellStyle name="Normal 71" xfId="377"/>
    <cellStyle name="Normal 71 2" xfId="378"/>
    <cellStyle name="Normal 71 2 2" xfId="379"/>
    <cellStyle name="Normal 71 3" xfId="380"/>
    <cellStyle name="Normal 71 3 2" xfId="381"/>
    <cellStyle name="Normal 71 4" xfId="382"/>
    <cellStyle name="Normal 71 4 2" xfId="383"/>
    <cellStyle name="Normal 71 5" xfId="384"/>
    <cellStyle name="Normal 72" xfId="385"/>
    <cellStyle name="Normal 72 2" xfId="386"/>
    <cellStyle name="Normal 72 2 2" xfId="387"/>
    <cellStyle name="Normal 72 3" xfId="388"/>
    <cellStyle name="Normal 72 3 2" xfId="389"/>
    <cellStyle name="Normal 72 4" xfId="390"/>
    <cellStyle name="Normal 72 4 2" xfId="391"/>
    <cellStyle name="Normal 72 5" xfId="392"/>
    <cellStyle name="Normal 73" xfId="393"/>
    <cellStyle name="Normal 74" xfId="394"/>
    <cellStyle name="Normal 76" xfId="395"/>
    <cellStyle name="Normal 77" xfId="396"/>
    <cellStyle name="Normal 79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_ירידות ערך שנזקפו" xfId="406"/>
    <cellStyle name="Normal 80" xfId="407"/>
    <cellStyle name="Normal 80 2" xfId="408"/>
    <cellStyle name="Normal 80 2 2" xfId="409"/>
    <cellStyle name="Normal 80 3" xfId="410"/>
    <cellStyle name="Normal 80 3 2" xfId="411"/>
    <cellStyle name="Normal 80 4" xfId="412"/>
    <cellStyle name="Normal 80 4 2" xfId="413"/>
    <cellStyle name="Normal 80 5" xfId="414"/>
    <cellStyle name="Normal 81" xfId="415"/>
    <cellStyle name="Normal 81 2" xfId="416"/>
    <cellStyle name="Normal 81 2 2" xfId="417"/>
    <cellStyle name="Normal 81 3" xfId="418"/>
    <cellStyle name="Normal 81 3 2" xfId="419"/>
    <cellStyle name="Normal 81 4" xfId="420"/>
    <cellStyle name="Normal 81 4 2" xfId="421"/>
    <cellStyle name="Normal 81 5" xfId="422"/>
    <cellStyle name="Normal 82" xfId="423"/>
    <cellStyle name="Normal 82 2" xfId="424"/>
    <cellStyle name="Normal 82 2 2" xfId="425"/>
    <cellStyle name="Normal 82 3" xfId="426"/>
    <cellStyle name="Normal 82 3 2" xfId="427"/>
    <cellStyle name="Normal 82 4" xfId="428"/>
    <cellStyle name="Normal 82 4 2" xfId="429"/>
    <cellStyle name="Normal 82 5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  <cellStyle name="Normal 51" xfId="522"/>
    <cellStyle name="Normal 52" xfId="523"/>
    <cellStyle name="Normal 53" xfId="524"/>
    <cellStyle name="Normal 54" xfId="525"/>
    <cellStyle name="Normal 55" xfId="526"/>
    <cellStyle name="Normal 56" xfId="527"/>
    <cellStyle name="Normal 57" xfId="528"/>
    <cellStyle name="Normal 58" xfId="529"/>
    <cellStyle name="Normal 59" xfId="530"/>
    <cellStyle name="Normal 61" xfId="531"/>
    <cellStyle name="Normal 62" xfId="532"/>
    <cellStyle name="Normal 63" xfId="533"/>
    <cellStyle name="Normal 66" xfId="534"/>
    <cellStyle name="Normal 67" xfId="535"/>
    <cellStyle name="Normal 68" xfId="536"/>
    <cellStyle name="Normal 69" xfId="537"/>
    <cellStyle name="Normal 70" xfId="538"/>
    <cellStyle name="Normal 75" xfId="539"/>
    <cellStyle name="Normal 78" xfId="540"/>
    <cellStyle name="Normal 83" xfId="541"/>
    <cellStyle name="Normal 84" xfId="542"/>
    <cellStyle name="Normal 85" xfId="543"/>
    <cellStyle name="Normal 86" xfId="544"/>
    <cellStyle name="Normal 87" xfId="545"/>
    <cellStyle name="Normal 88" xfId="546"/>
    <cellStyle name="Normal 89" xfId="547"/>
    <cellStyle name="Normal 90" xfId="548"/>
    <cellStyle name="Normal 91" xfId="549"/>
    <cellStyle name="Normal 92" xfId="550"/>
    <cellStyle name="Normal 93" xfId="551"/>
    <cellStyle name="Normal 94" xfId="552"/>
    <cellStyle name="Normal 95" xfId="553"/>
    <cellStyle name="Normal 96" xfId="554"/>
    <cellStyle name="Normal 97" xfId="555"/>
    <cellStyle name="Normal 98" xfId="556"/>
    <cellStyle name="Normal 99" xfId="557"/>
    <cellStyle name="Normal 100" xfId="558"/>
    <cellStyle name="Percent 8" xfId="559"/>
    <cellStyle name="Normal 101" xfId="560"/>
    <cellStyle name="Comma [0] 2 5" xfId="561"/>
    <cellStyle name="Comma [0] 2 2 3" xfId="562"/>
    <cellStyle name="Comma [0] 2 2 2 2" xfId="563"/>
    <cellStyle name="Comma [0] 2 3 2" xfId="564"/>
    <cellStyle name="Comma [0] 2 4 2" xfId="565"/>
    <cellStyle name="Comma [0] 3 2" xfId="566"/>
    <cellStyle name="Comma 2 10" xfId="567"/>
    <cellStyle name="Comma 2 2 8" xfId="568"/>
    <cellStyle name="Comma 2 2 2 2" xfId="569"/>
    <cellStyle name="Comma 2 2 3 2" xfId="570"/>
    <cellStyle name="Comma 2 2 4 2" xfId="571"/>
    <cellStyle name="Comma 2 2 5 2" xfId="572"/>
    <cellStyle name="Comma 2 2 6 2" xfId="573"/>
    <cellStyle name="Comma 2 2 7 2" xfId="574"/>
    <cellStyle name="Comma 2 3 2" xfId="575"/>
    <cellStyle name="Comma 2 4 2" xfId="576"/>
    <cellStyle name="Comma 2 5 2" xfId="577"/>
    <cellStyle name="Comma 2 6 2" xfId="578"/>
    <cellStyle name="Comma 2 7 2" xfId="579"/>
    <cellStyle name="Comma 2 8 2" xfId="580"/>
    <cellStyle name="Comma 2 9 2" xfId="581"/>
    <cellStyle name="Comma 3 3" xfId="582"/>
    <cellStyle name="Comma 5 2" xfId="583"/>
    <cellStyle name="Comma 7 2" xfId="584"/>
    <cellStyle name="Percent 7" xfId="5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4"/>
  <sheetViews>
    <sheetView rightToLeft="1" tabSelected="1" workbookViewId="0" topLeftCell="A1">
      <selection activeCell="I3" sqref="I3"/>
    </sheetView>
  </sheetViews>
  <sheetFormatPr defaultColWidth="9.140625" defaultRowHeight="15"/>
  <cols>
    <col min="1" max="1" width="2.140625" style="1" customWidth="1"/>
    <col min="2" max="2" width="31.28125" style="1" customWidth="1"/>
    <col min="3" max="3" width="9.57421875" style="1" customWidth="1"/>
    <col min="4" max="4" width="10.00390625" style="1" customWidth="1"/>
    <col min="5" max="6" width="9.140625" style="1" customWidth="1"/>
    <col min="7" max="7" width="8.57421875" style="1" customWidth="1"/>
    <col min="8" max="8" width="9.140625" style="1" customWidth="1"/>
    <col min="9" max="9" width="8.8515625" style="1" bestFit="1" customWidth="1"/>
    <col min="10" max="10" width="9.140625" style="1" customWidth="1"/>
    <col min="11" max="11" width="8.8515625" style="1" bestFit="1" customWidth="1"/>
    <col min="12" max="12" width="9.140625" style="1" customWidth="1"/>
    <col min="13" max="13" width="8.8515625" style="1" bestFit="1" customWidth="1"/>
    <col min="14" max="14" width="9.140625" style="1" customWidth="1"/>
    <col min="15" max="15" width="8.00390625" style="1" customWidth="1"/>
    <col min="16" max="16" width="9.140625" style="1" customWidth="1"/>
    <col min="17" max="17" width="8.140625" style="1" customWidth="1"/>
    <col min="18" max="22" width="9.140625" style="1" customWidth="1"/>
    <col min="23" max="23" width="8.57421875" style="1" customWidth="1"/>
    <col min="24" max="24" width="9.140625" style="1" customWidth="1"/>
    <col min="25" max="25" width="8.8515625" style="1" customWidth="1"/>
    <col min="26" max="16384" width="9.140625" style="1" customWidth="1"/>
  </cols>
  <sheetData>
    <row r="1" ht="18.75">
      <c r="B1" s="20" t="s">
        <v>0</v>
      </c>
    </row>
    <row r="2" ht="18.75">
      <c r="B2" s="21" t="s">
        <v>45</v>
      </c>
    </row>
    <row r="3" spans="2:3" ht="37.5">
      <c r="B3" s="40" t="s">
        <v>46</v>
      </c>
      <c r="C3" s="23" t="s">
        <v>41</v>
      </c>
    </row>
    <row r="4" spans="2:31" ht="15">
      <c r="B4" s="2">
        <v>2019</v>
      </c>
      <c r="C4" s="23">
        <v>5</v>
      </c>
      <c r="D4" s="23"/>
      <c r="E4" s="23">
        <f>C4+1</f>
        <v>6</v>
      </c>
      <c r="F4" s="23"/>
      <c r="G4" s="23">
        <f>E4+1</f>
        <v>7</v>
      </c>
      <c r="H4" s="23"/>
      <c r="I4" s="23">
        <f>G4+1</f>
        <v>8</v>
      </c>
      <c r="J4" s="23"/>
      <c r="K4" s="23">
        <f>I4+1</f>
        <v>9</v>
      </c>
      <c r="L4" s="23"/>
      <c r="M4" s="23">
        <f>K4+1</f>
        <v>10</v>
      </c>
      <c r="N4" s="23"/>
      <c r="O4" s="23">
        <f>M4+1</f>
        <v>11</v>
      </c>
      <c r="P4" s="23"/>
      <c r="Q4" s="23">
        <f>O4+1</f>
        <v>12</v>
      </c>
      <c r="R4" s="23"/>
      <c r="S4" s="23">
        <f>Q4+1</f>
        <v>13</v>
      </c>
      <c r="T4" s="23"/>
      <c r="U4" s="23">
        <f>S4+1</f>
        <v>14</v>
      </c>
      <c r="V4" s="23"/>
      <c r="W4" s="23">
        <f>U4+1</f>
        <v>15</v>
      </c>
      <c r="X4" s="23"/>
      <c r="Y4" s="23">
        <f>W4+1</f>
        <v>16</v>
      </c>
      <c r="Z4" s="23"/>
      <c r="AE4" s="1">
        <v>2016</v>
      </c>
    </row>
    <row r="5" spans="2:31" ht="15.75">
      <c r="B5" s="22" t="s">
        <v>42</v>
      </c>
      <c r="C5" s="3" t="str">
        <f ca="1">CONCATENATE(INDIRECT(CONCATENATE($C$3,C4))," ",$B$4)</f>
        <v>ינואר 2019</v>
      </c>
      <c r="D5" s="4"/>
      <c r="E5" s="25" t="str">
        <f ca="1">CONCATENATE(INDIRECT(CONCATENATE($C$3,E4))," ",$B$4)</f>
        <v>פברואר 2019</v>
      </c>
      <c r="F5" s="26"/>
      <c r="G5" s="3" t="str">
        <f ca="1">CONCATENATE(INDIRECT(CONCATENATE($C$3,G4))," ",$B$4)</f>
        <v>מרץ 2019</v>
      </c>
      <c r="H5" s="4"/>
      <c r="I5" s="25" t="str">
        <f ca="1">CONCATENATE(INDIRECT(CONCATENATE($C$3,I4))," ",$B$4)</f>
        <v>אפריל 2019</v>
      </c>
      <c r="J5" s="26"/>
      <c r="K5" s="3" t="str">
        <f ca="1">CONCATENATE(INDIRECT(CONCATENATE($C$3,K4))," ",$B$4)</f>
        <v>מאי 2019</v>
      </c>
      <c r="L5" s="4"/>
      <c r="M5" s="25" t="str">
        <f ca="1">CONCATENATE(INDIRECT(CONCATENATE($C$3,M4))," ",$B$4)</f>
        <v>יוני 2019</v>
      </c>
      <c r="N5" s="26"/>
      <c r="O5" s="3" t="str">
        <f ca="1">CONCATENATE(INDIRECT(CONCATENATE($C$3,O4))," ",$B$4)</f>
        <v>יולי 2019</v>
      </c>
      <c r="P5" s="4"/>
      <c r="Q5" s="25" t="str">
        <f ca="1">CONCATENATE(INDIRECT(CONCATENATE($C$3,Q4))," ",$B$4)</f>
        <v>אוגוסט 2019</v>
      </c>
      <c r="R5" s="26"/>
      <c r="S5" s="3" t="str">
        <f ca="1">CONCATENATE(INDIRECT(CONCATENATE($C$3,S4))," ",$B$4)</f>
        <v>ספטמבר 2019</v>
      </c>
      <c r="T5" s="4"/>
      <c r="U5" s="25" t="str">
        <f ca="1">CONCATENATE(INDIRECT(CONCATENATE($C$3,U4))," ",$B$4)</f>
        <v>אוקטובר 2019</v>
      </c>
      <c r="V5" s="26"/>
      <c r="W5" s="3" t="str">
        <f ca="1">CONCATENATE(INDIRECT(CONCATENATE($C$3,W4))," ",$B$4)</f>
        <v>נובמבר 2019</v>
      </c>
      <c r="X5" s="4"/>
      <c r="Y5" s="25" t="str">
        <f ca="1">CONCATENATE(INDIRECT(CONCATENATE($C$3,Y4))," ",$B$4)</f>
        <v>דצמבר 2019</v>
      </c>
      <c r="Z5" s="26"/>
      <c r="AE5" s="5" t="s">
        <v>1</v>
      </c>
    </row>
    <row r="6" spans="2:31" ht="30">
      <c r="B6" s="6"/>
      <c r="C6" s="7" t="str">
        <f ca="1">$C$6</f>
        <v>התרומה לתשואה</v>
      </c>
      <c r="D6" s="8" t="s">
        <v>3</v>
      </c>
      <c r="E6" s="27" t="str">
        <f ca="1">$C$6</f>
        <v>התרומה לתשואה</v>
      </c>
      <c r="F6" s="28" t="str">
        <f>$D$6</f>
        <v>שיעור מסך הנכסים</v>
      </c>
      <c r="G6" s="7" t="str">
        <f ca="1">$C$6</f>
        <v>התרומה לתשואה</v>
      </c>
      <c r="H6" s="8" t="str">
        <f>$D$6</f>
        <v>שיעור מסך הנכסים</v>
      </c>
      <c r="I6" s="27" t="str">
        <f ca="1">$C$6</f>
        <v>התרומה לתשואה</v>
      </c>
      <c r="J6" s="28" t="str">
        <f>$D$6</f>
        <v>שיעור מסך הנכסים</v>
      </c>
      <c r="K6" s="7" t="str">
        <f ca="1">$C$6</f>
        <v>התרומה לתשואה</v>
      </c>
      <c r="L6" s="8" t="str">
        <f>$D$6</f>
        <v>שיעור מסך הנכסים</v>
      </c>
      <c r="M6" s="27" t="str">
        <f ca="1">$C$6</f>
        <v>התרומה לתשואה</v>
      </c>
      <c r="N6" s="28" t="str">
        <f>$D$6</f>
        <v>שיעור מסך הנכסים</v>
      </c>
      <c r="O6" s="7" t="str">
        <f ca="1">$C$6</f>
        <v>התרומה לתשואה</v>
      </c>
      <c r="P6" s="8" t="str">
        <f>$D$6</f>
        <v>שיעור מסך הנכסים</v>
      </c>
      <c r="Q6" s="27" t="str">
        <f ca="1">$C$6</f>
        <v>התרומה לתשואה</v>
      </c>
      <c r="R6" s="28" t="str">
        <f>$D$6</f>
        <v>שיעור מסך הנכסים</v>
      </c>
      <c r="S6" s="7" t="str">
        <f ca="1">$C$6</f>
        <v>התרומה לתשואה</v>
      </c>
      <c r="T6" s="8" t="str">
        <f>$D$6</f>
        <v>שיעור מסך הנכסים</v>
      </c>
      <c r="U6" s="27" t="str">
        <f ca="1">$C$6</f>
        <v>התרומה לתשואה</v>
      </c>
      <c r="V6" s="28" t="str">
        <f>$D$6</f>
        <v>שיעור מסך הנכסים</v>
      </c>
      <c r="W6" s="7" t="str">
        <f ca="1">$C$6</f>
        <v>התרומה לתשואה</v>
      </c>
      <c r="X6" s="8" t="str">
        <f>$D$6</f>
        <v>שיעור מסך הנכסים</v>
      </c>
      <c r="Y6" s="27" t="str">
        <f ca="1">$C$6</f>
        <v>התרומה לתשואה</v>
      </c>
      <c r="Z6" s="28" t="str">
        <f>$D$6</f>
        <v>שיעור מסך הנכסים</v>
      </c>
      <c r="AE6" s="5" t="s">
        <v>4</v>
      </c>
    </row>
    <row r="7" spans="2:31" ht="15">
      <c r="B7" s="9" t="s">
        <v>5</v>
      </c>
      <c r="C7" s="10">
        <v>-0.00141304179236475</v>
      </c>
      <c r="D7" s="11">
        <v>0.0423947629714859</v>
      </c>
      <c r="E7" s="29">
        <v>6.9149170238175E-05</v>
      </c>
      <c r="F7" s="29">
        <v>0.0417553005313048</v>
      </c>
      <c r="G7" s="10">
        <v>4.7224950588348E-05</v>
      </c>
      <c r="H7" s="11">
        <v>0.0428949045088877</v>
      </c>
      <c r="I7" s="29"/>
      <c r="J7" s="29"/>
      <c r="K7" s="10"/>
      <c r="L7" s="11"/>
      <c r="M7" s="29"/>
      <c r="N7" s="29"/>
      <c r="O7" s="10"/>
      <c r="P7" s="11"/>
      <c r="Q7" s="29"/>
      <c r="R7" s="29"/>
      <c r="S7" s="10"/>
      <c r="T7" s="10"/>
      <c r="U7" s="29"/>
      <c r="V7" s="29"/>
      <c r="W7" s="10"/>
      <c r="X7" s="10"/>
      <c r="Y7" s="29"/>
      <c r="Z7" s="29"/>
      <c r="AE7" s="5" t="s">
        <v>6</v>
      </c>
    </row>
    <row r="8" spans="2:31" ht="15">
      <c r="B8" s="12" t="s">
        <v>7</v>
      </c>
      <c r="C8" s="10">
        <v>0.00209417674436951</v>
      </c>
      <c r="D8" s="11">
        <v>0.210157950540257</v>
      </c>
      <c r="E8" s="29">
        <v>0.00106343842990032</v>
      </c>
      <c r="F8" s="29">
        <v>0.209127403292541</v>
      </c>
      <c r="G8" s="10">
        <v>0.00127069510267846</v>
      </c>
      <c r="H8" s="11">
        <v>0.212506541670597</v>
      </c>
      <c r="I8" s="29"/>
      <c r="J8" s="29"/>
      <c r="K8" s="10"/>
      <c r="L8" s="11"/>
      <c r="M8" s="29"/>
      <c r="N8" s="29"/>
      <c r="O8" s="10"/>
      <c r="P8" s="11"/>
      <c r="Q8" s="29"/>
      <c r="R8" s="29"/>
      <c r="S8" s="10"/>
      <c r="T8" s="10"/>
      <c r="U8" s="29"/>
      <c r="V8" s="29"/>
      <c r="W8" s="10"/>
      <c r="X8" s="10"/>
      <c r="Y8" s="29"/>
      <c r="Z8" s="29"/>
      <c r="AE8" s="5" t="s">
        <v>8</v>
      </c>
    </row>
    <row r="9" spans="2:31" ht="15">
      <c r="B9" s="12" t="s">
        <v>9</v>
      </c>
      <c r="C9" s="10">
        <v>0</v>
      </c>
      <c r="D9" s="10">
        <v>0</v>
      </c>
      <c r="E9" s="29">
        <v>0</v>
      </c>
      <c r="F9" s="29">
        <v>0</v>
      </c>
      <c r="G9" s="10">
        <v>0</v>
      </c>
      <c r="H9" s="10">
        <v>0</v>
      </c>
      <c r="I9" s="29"/>
      <c r="J9" s="29"/>
      <c r="K9" s="10"/>
      <c r="L9" s="10"/>
      <c r="M9" s="29"/>
      <c r="N9" s="29"/>
      <c r="O9" s="10"/>
      <c r="P9" s="10"/>
      <c r="Q9" s="29"/>
      <c r="R9" s="29"/>
      <c r="S9" s="10"/>
      <c r="T9" s="10"/>
      <c r="U9" s="29"/>
      <c r="V9" s="29"/>
      <c r="W9" s="10"/>
      <c r="X9" s="10"/>
      <c r="Y9" s="29"/>
      <c r="Z9" s="29"/>
      <c r="AE9" s="5" t="s">
        <v>10</v>
      </c>
    </row>
    <row r="10" spans="2:31" ht="15">
      <c r="B10" s="12" t="s">
        <v>11</v>
      </c>
      <c r="C10" s="10">
        <v>0</v>
      </c>
      <c r="D10" s="10">
        <v>0</v>
      </c>
      <c r="E10" s="29">
        <v>0</v>
      </c>
      <c r="F10" s="29">
        <v>0</v>
      </c>
      <c r="G10" s="10">
        <v>0</v>
      </c>
      <c r="H10" s="10">
        <v>0</v>
      </c>
      <c r="I10" s="29"/>
      <c r="J10" s="29"/>
      <c r="K10" s="10"/>
      <c r="L10" s="10"/>
      <c r="M10" s="29"/>
      <c r="N10" s="29"/>
      <c r="O10" s="10"/>
      <c r="P10" s="10"/>
      <c r="Q10" s="29"/>
      <c r="R10" s="29"/>
      <c r="S10" s="10"/>
      <c r="T10" s="10"/>
      <c r="U10" s="29"/>
      <c r="V10" s="29"/>
      <c r="W10" s="10"/>
      <c r="X10" s="10"/>
      <c r="Y10" s="29"/>
      <c r="Z10" s="29"/>
      <c r="AE10" s="5" t="s">
        <v>12</v>
      </c>
    </row>
    <row r="11" spans="2:31" ht="15">
      <c r="B11" s="12" t="s">
        <v>13</v>
      </c>
      <c r="C11" s="10">
        <v>0.00266218434474151</v>
      </c>
      <c r="D11" s="10">
        <v>0.221012267467098</v>
      </c>
      <c r="E11" s="29">
        <v>0.00232848404919452</v>
      </c>
      <c r="F11" s="29">
        <v>0.220757204924475</v>
      </c>
      <c r="G11" s="10">
        <v>0.00208093925336512</v>
      </c>
      <c r="H11" s="10">
        <v>0.211620138496729</v>
      </c>
      <c r="I11" s="29"/>
      <c r="J11" s="29"/>
      <c r="K11" s="10"/>
      <c r="L11" s="10"/>
      <c r="M11" s="29"/>
      <c r="N11" s="29"/>
      <c r="O11" s="10"/>
      <c r="P11" s="10"/>
      <c r="Q11" s="29"/>
      <c r="R11" s="29"/>
      <c r="S11" s="10"/>
      <c r="T11" s="10"/>
      <c r="U11" s="29"/>
      <c r="V11" s="29"/>
      <c r="W11" s="10"/>
      <c r="X11" s="10"/>
      <c r="Y11" s="29"/>
      <c r="Z11" s="29"/>
      <c r="AE11" s="5" t="s">
        <v>14</v>
      </c>
    </row>
    <row r="12" spans="2:31" ht="15">
      <c r="B12" s="12" t="s">
        <v>15</v>
      </c>
      <c r="C12" s="10">
        <v>0.000458745878266302</v>
      </c>
      <c r="D12" s="10">
        <v>0.030284984355525</v>
      </c>
      <c r="E12" s="29">
        <v>0.000163609595594623</v>
      </c>
      <c r="F12" s="29">
        <v>0.030393467646023</v>
      </c>
      <c r="G12" s="10">
        <v>6.9083117165548E-05</v>
      </c>
      <c r="H12" s="10">
        <v>0.0292342063166861</v>
      </c>
      <c r="I12" s="29"/>
      <c r="J12" s="29"/>
      <c r="K12" s="10"/>
      <c r="L12" s="10"/>
      <c r="M12" s="29"/>
      <c r="N12" s="29"/>
      <c r="O12" s="10"/>
      <c r="P12" s="10"/>
      <c r="Q12" s="29"/>
      <c r="R12" s="29"/>
      <c r="S12" s="10"/>
      <c r="T12" s="10"/>
      <c r="U12" s="29"/>
      <c r="V12" s="29"/>
      <c r="W12" s="10"/>
      <c r="X12" s="10"/>
      <c r="Y12" s="29"/>
      <c r="Z12" s="29"/>
      <c r="AE12" s="5" t="s">
        <v>16</v>
      </c>
    </row>
    <row r="13" spans="2:31" ht="15">
      <c r="B13" s="12" t="s">
        <v>17</v>
      </c>
      <c r="C13" s="10">
        <v>0.00955856216507612</v>
      </c>
      <c r="D13" s="10">
        <v>0.175741058849935</v>
      </c>
      <c r="E13" s="29">
        <v>0.00307190855541252</v>
      </c>
      <c r="F13" s="29">
        <v>0.178076539791726</v>
      </c>
      <c r="G13" s="10">
        <v>-0.000731580725868436</v>
      </c>
      <c r="H13" s="10">
        <v>0.182506092856169</v>
      </c>
      <c r="I13" s="29"/>
      <c r="J13" s="29"/>
      <c r="K13" s="10"/>
      <c r="L13" s="10"/>
      <c r="M13" s="29"/>
      <c r="N13" s="29"/>
      <c r="O13" s="10"/>
      <c r="P13" s="10"/>
      <c r="Q13" s="29"/>
      <c r="R13" s="29"/>
      <c r="S13" s="10"/>
      <c r="T13" s="10"/>
      <c r="U13" s="29"/>
      <c r="V13" s="29"/>
      <c r="W13" s="10"/>
      <c r="X13" s="10"/>
      <c r="Y13" s="29"/>
      <c r="Z13" s="29"/>
      <c r="AE13" s="5" t="s">
        <v>18</v>
      </c>
    </row>
    <row r="14" spans="2:31" ht="15">
      <c r="B14" s="12" t="s">
        <v>19</v>
      </c>
      <c r="C14" s="10">
        <v>0.00695582737460277</v>
      </c>
      <c r="D14" s="10">
        <v>0.147092727345629</v>
      </c>
      <c r="E14" s="29">
        <v>0.00320495639102456</v>
      </c>
      <c r="F14" s="29">
        <v>0.148741696691543</v>
      </c>
      <c r="G14" s="10">
        <v>0.00277061702516258</v>
      </c>
      <c r="H14" s="10">
        <v>0.151605196365581</v>
      </c>
      <c r="I14" s="29"/>
      <c r="J14" s="29"/>
      <c r="K14" s="10"/>
      <c r="L14" s="10"/>
      <c r="M14" s="29"/>
      <c r="N14" s="29"/>
      <c r="O14" s="10"/>
      <c r="P14" s="10"/>
      <c r="Q14" s="29"/>
      <c r="R14" s="29"/>
      <c r="S14" s="10"/>
      <c r="T14" s="10"/>
      <c r="U14" s="29"/>
      <c r="V14" s="29"/>
      <c r="W14" s="10"/>
      <c r="X14" s="10"/>
      <c r="Y14" s="29"/>
      <c r="Z14" s="29"/>
      <c r="AE14" s="5" t="s">
        <v>20</v>
      </c>
    </row>
    <row r="15" spans="2:31" ht="15">
      <c r="B15" s="12" t="s">
        <v>21</v>
      </c>
      <c r="C15" s="10">
        <v>9.76283853891239E-05</v>
      </c>
      <c r="D15" s="10">
        <v>0.0287543688651277</v>
      </c>
      <c r="E15" s="29">
        <v>0.000162777631163589</v>
      </c>
      <c r="F15" s="29">
        <v>0.0272890472533934</v>
      </c>
      <c r="G15" s="10">
        <v>0.000442061428636321</v>
      </c>
      <c r="H15" s="10">
        <v>0.0279279925497965</v>
      </c>
      <c r="I15" s="29"/>
      <c r="J15" s="29"/>
      <c r="K15" s="10"/>
      <c r="L15" s="10"/>
      <c r="M15" s="29"/>
      <c r="N15" s="29"/>
      <c r="O15" s="10"/>
      <c r="P15" s="10"/>
      <c r="Q15" s="29"/>
      <c r="R15" s="29"/>
      <c r="S15" s="10"/>
      <c r="T15" s="10"/>
      <c r="U15" s="29"/>
      <c r="V15" s="29"/>
      <c r="W15" s="10"/>
      <c r="X15" s="10"/>
      <c r="Y15" s="29"/>
      <c r="Z15" s="29"/>
      <c r="AE15" s="5" t="s">
        <v>22</v>
      </c>
    </row>
    <row r="16" spans="2:31" ht="15">
      <c r="B16" s="12" t="s">
        <v>23</v>
      </c>
      <c r="C16" s="10">
        <v>-0.00316751236818015</v>
      </c>
      <c r="D16" s="10">
        <v>0.142601553625739</v>
      </c>
      <c r="E16" s="29">
        <v>-0.00121818631491968</v>
      </c>
      <c r="F16" s="29">
        <v>0.140549913488756</v>
      </c>
      <c r="G16" s="10">
        <v>-0.000799796654841279</v>
      </c>
      <c r="H16" s="10">
        <v>0.140079466941557</v>
      </c>
      <c r="I16" s="29"/>
      <c r="J16" s="29"/>
      <c r="K16" s="10"/>
      <c r="L16" s="10"/>
      <c r="M16" s="29"/>
      <c r="N16" s="29"/>
      <c r="O16" s="10"/>
      <c r="P16" s="10"/>
      <c r="Q16" s="29"/>
      <c r="R16" s="29"/>
      <c r="S16" s="10"/>
      <c r="T16" s="10"/>
      <c r="U16" s="29"/>
      <c r="V16" s="29"/>
      <c r="W16" s="10"/>
      <c r="X16" s="10"/>
      <c r="Y16" s="29"/>
      <c r="Z16" s="29"/>
      <c r="AE16" s="5" t="s">
        <v>24</v>
      </c>
    </row>
    <row r="17" spans="2:31" ht="15">
      <c r="B17" s="12" t="s">
        <v>25</v>
      </c>
      <c r="C17" s="10">
        <v>1.91463241479144E-05</v>
      </c>
      <c r="D17" s="10">
        <v>1.95034679877787E-05</v>
      </c>
      <c r="E17" s="29">
        <v>1.45422325329584E-05</v>
      </c>
      <c r="F17" s="29">
        <v>3.39535838346518E-05</v>
      </c>
      <c r="G17" s="10">
        <v>2.0540649315701E-06</v>
      </c>
      <c r="H17" s="10">
        <v>3.6256884454498E-05</v>
      </c>
      <c r="I17" s="29"/>
      <c r="J17" s="29"/>
      <c r="K17" s="10"/>
      <c r="L17" s="10"/>
      <c r="M17" s="29"/>
      <c r="N17" s="29"/>
      <c r="O17" s="10"/>
      <c r="P17" s="10"/>
      <c r="Q17" s="29"/>
      <c r="R17" s="29"/>
      <c r="S17" s="10"/>
      <c r="T17" s="10"/>
      <c r="U17" s="29"/>
      <c r="V17" s="29"/>
      <c r="W17" s="10"/>
      <c r="X17" s="10"/>
      <c r="Y17" s="29"/>
      <c r="Z17" s="29"/>
      <c r="AE17" s="5"/>
    </row>
    <row r="18" spans="2:31" ht="15">
      <c r="B18" s="12" t="s">
        <v>26</v>
      </c>
      <c r="C18" s="10">
        <v>0.00570938093667232</v>
      </c>
      <c r="D18" s="10">
        <v>0.0023687879703091</v>
      </c>
      <c r="E18" s="29">
        <v>0.00136164861827067</v>
      </c>
      <c r="F18" s="29">
        <v>0.00280891723347643</v>
      </c>
      <c r="G18" s="10">
        <v>-0.00119456572936567</v>
      </c>
      <c r="H18" s="10">
        <v>0.00163109757797523</v>
      </c>
      <c r="I18" s="29"/>
      <c r="J18" s="29"/>
      <c r="K18" s="10"/>
      <c r="L18" s="10"/>
      <c r="M18" s="29"/>
      <c r="N18" s="29"/>
      <c r="O18" s="10"/>
      <c r="P18" s="10"/>
      <c r="Q18" s="29"/>
      <c r="R18" s="29"/>
      <c r="S18" s="10"/>
      <c r="T18" s="10"/>
      <c r="U18" s="29"/>
      <c r="V18" s="29"/>
      <c r="W18" s="10"/>
      <c r="X18" s="10"/>
      <c r="Y18" s="29"/>
      <c r="Z18" s="29"/>
      <c r="AE18" s="5"/>
    </row>
    <row r="19" spans="2:31" ht="15">
      <c r="B19" s="12" t="s">
        <v>27</v>
      </c>
      <c r="C19" s="10">
        <v>0</v>
      </c>
      <c r="D19" s="10">
        <v>0</v>
      </c>
      <c r="E19" s="29">
        <v>-2.9659302580186E-05</v>
      </c>
      <c r="F19" s="29">
        <v>0.000112549308270718</v>
      </c>
      <c r="G19" s="10">
        <v>-2.62828382516953E-05</v>
      </c>
      <c r="H19" s="10">
        <v>8.69987149175286E-05</v>
      </c>
      <c r="I19" s="29"/>
      <c r="J19" s="29"/>
      <c r="K19" s="10"/>
      <c r="L19" s="10"/>
      <c r="M19" s="29"/>
      <c r="N19" s="29"/>
      <c r="O19" s="10"/>
      <c r="P19" s="10"/>
      <c r="Q19" s="29"/>
      <c r="R19" s="29"/>
      <c r="S19" s="10"/>
      <c r="T19" s="10"/>
      <c r="U19" s="29"/>
      <c r="V19" s="29"/>
      <c r="W19" s="10"/>
      <c r="X19" s="10"/>
      <c r="Y19" s="29"/>
      <c r="Z19" s="29"/>
      <c r="AE19" s="5"/>
    </row>
    <row r="20" spans="2:26" ht="15">
      <c r="B20" s="12" t="s">
        <v>28</v>
      </c>
      <c r="C20" s="10">
        <v>0</v>
      </c>
      <c r="D20" s="10">
        <v>0</v>
      </c>
      <c r="E20" s="29">
        <v>0</v>
      </c>
      <c r="F20" s="29">
        <v>0</v>
      </c>
      <c r="G20" s="10">
        <v>0</v>
      </c>
      <c r="H20" s="10">
        <v>0</v>
      </c>
      <c r="I20" s="29"/>
      <c r="J20" s="29"/>
      <c r="K20" s="10"/>
      <c r="L20" s="10"/>
      <c r="M20" s="29"/>
      <c r="N20" s="29"/>
      <c r="O20" s="10"/>
      <c r="P20" s="10"/>
      <c r="Q20" s="29"/>
      <c r="R20" s="29"/>
      <c r="S20" s="10"/>
      <c r="T20" s="10"/>
      <c r="U20" s="29"/>
      <c r="V20" s="29"/>
      <c r="W20" s="10"/>
      <c r="X20" s="10"/>
      <c r="Y20" s="29"/>
      <c r="Z20" s="29"/>
    </row>
    <row r="21" spans="2:26" ht="15">
      <c r="B21" s="12" t="s">
        <v>29</v>
      </c>
      <c r="C21" s="10">
        <v>0</v>
      </c>
      <c r="D21" s="10">
        <v>6.81882032265976E-05</v>
      </c>
      <c r="E21" s="29">
        <v>0</v>
      </c>
      <c r="F21" s="29">
        <v>6.80655281262713E-05</v>
      </c>
      <c r="G21" s="10">
        <v>0</v>
      </c>
      <c r="H21" s="10">
        <v>6.85534749847032E-05</v>
      </c>
      <c r="I21" s="29"/>
      <c r="J21" s="29"/>
      <c r="K21" s="10"/>
      <c r="L21" s="10"/>
      <c r="M21" s="29"/>
      <c r="N21" s="29"/>
      <c r="O21" s="10"/>
      <c r="P21" s="10"/>
      <c r="Q21" s="29"/>
      <c r="R21" s="29"/>
      <c r="S21" s="10"/>
      <c r="T21" s="10"/>
      <c r="U21" s="29"/>
      <c r="V21" s="29"/>
      <c r="W21" s="10"/>
      <c r="X21" s="10"/>
      <c r="Y21" s="29"/>
      <c r="Z21" s="29"/>
    </row>
    <row r="22" spans="2:26" ht="15">
      <c r="B22" s="12" t="s">
        <v>30</v>
      </c>
      <c r="C22" s="10">
        <v>0</v>
      </c>
      <c r="D22" s="10">
        <v>0</v>
      </c>
      <c r="E22" s="29">
        <v>0</v>
      </c>
      <c r="F22" s="29">
        <v>0</v>
      </c>
      <c r="G22" s="10">
        <v>0</v>
      </c>
      <c r="H22" s="10">
        <v>0</v>
      </c>
      <c r="I22" s="29"/>
      <c r="J22" s="29"/>
      <c r="K22" s="10"/>
      <c r="L22" s="10"/>
      <c r="M22" s="29"/>
      <c r="N22" s="29"/>
      <c r="O22" s="10"/>
      <c r="P22" s="10"/>
      <c r="Q22" s="29"/>
      <c r="R22" s="29"/>
      <c r="S22" s="10"/>
      <c r="T22" s="10"/>
      <c r="U22" s="29"/>
      <c r="V22" s="29"/>
      <c r="W22" s="10"/>
      <c r="X22" s="10"/>
      <c r="Y22" s="29"/>
      <c r="Z22" s="29"/>
    </row>
    <row r="23" spans="2:26" ht="15">
      <c r="B23" s="12" t="s">
        <v>31</v>
      </c>
      <c r="C23" s="10">
        <v>0</v>
      </c>
      <c r="D23" s="10">
        <v>0</v>
      </c>
      <c r="E23" s="29">
        <v>0</v>
      </c>
      <c r="F23" s="29">
        <v>0</v>
      </c>
      <c r="G23" s="10">
        <v>0</v>
      </c>
      <c r="H23" s="10">
        <v>0</v>
      </c>
      <c r="I23" s="29"/>
      <c r="J23" s="29"/>
      <c r="K23" s="10"/>
      <c r="L23" s="10"/>
      <c r="M23" s="29"/>
      <c r="N23" s="29"/>
      <c r="O23" s="10"/>
      <c r="P23" s="10"/>
      <c r="Q23" s="29"/>
      <c r="R23" s="29"/>
      <c r="S23" s="10"/>
      <c r="T23" s="10"/>
      <c r="U23" s="29"/>
      <c r="V23" s="29"/>
      <c r="W23" s="10"/>
      <c r="X23" s="10"/>
      <c r="Y23" s="29"/>
      <c r="Z23" s="29"/>
    </row>
    <row r="24" spans="2:26" ht="15">
      <c r="B24" s="12" t="s">
        <v>32</v>
      </c>
      <c r="C24" s="10">
        <v>0</v>
      </c>
      <c r="D24" s="10">
        <v>0</v>
      </c>
      <c r="E24" s="29">
        <v>0</v>
      </c>
      <c r="F24" s="29">
        <v>0</v>
      </c>
      <c r="G24" s="10">
        <v>0</v>
      </c>
      <c r="H24" s="10">
        <v>0</v>
      </c>
      <c r="I24" s="29"/>
      <c r="J24" s="29"/>
      <c r="K24" s="10"/>
      <c r="L24" s="10"/>
      <c r="M24" s="29"/>
      <c r="N24" s="29"/>
      <c r="O24" s="10"/>
      <c r="P24" s="10"/>
      <c r="Q24" s="29"/>
      <c r="R24" s="29"/>
      <c r="S24" s="10"/>
      <c r="T24" s="10"/>
      <c r="U24" s="29"/>
      <c r="V24" s="29"/>
      <c r="W24" s="10"/>
      <c r="X24" s="10"/>
      <c r="Y24" s="29"/>
      <c r="Z24" s="29"/>
    </row>
    <row r="25" spans="2:26" ht="15">
      <c r="B25" s="12" t="s">
        <v>33</v>
      </c>
      <c r="C25" s="10">
        <v>-1.27646542789221E-06</v>
      </c>
      <c r="D25" s="11">
        <v>-0.000496153662320272</v>
      </c>
      <c r="E25" s="29">
        <v>-1.6957454192397E-05</v>
      </c>
      <c r="F25" s="29">
        <v>0.000285940726529997</v>
      </c>
      <c r="G25" s="10">
        <v>7.33494639753331E-07</v>
      </c>
      <c r="H25" s="11">
        <v>-0.000197446358334929</v>
      </c>
      <c r="I25" s="29"/>
      <c r="J25" s="29"/>
      <c r="K25" s="10"/>
      <c r="L25" s="11"/>
      <c r="M25" s="29"/>
      <c r="N25" s="29"/>
      <c r="O25" s="10"/>
      <c r="P25" s="11"/>
      <c r="Q25" s="29"/>
      <c r="R25" s="29"/>
      <c r="S25" s="10"/>
      <c r="T25" s="10"/>
      <c r="U25" s="29"/>
      <c r="V25" s="29"/>
      <c r="W25" s="10"/>
      <c r="X25" s="10"/>
      <c r="Y25" s="29"/>
      <c r="Z25" s="29"/>
    </row>
    <row r="26" spans="2:26" ht="15">
      <c r="B26" s="13" t="s">
        <v>34</v>
      </c>
      <c r="C26" s="14">
        <f aca="true" t="shared" si="0" ref="C26:P26">SUM(C7:C25)</f>
        <v>0.022973821527292777</v>
      </c>
      <c r="D26" s="15">
        <f t="shared" si="0"/>
        <v>0.9999999999999998</v>
      </c>
      <c r="E26" s="31">
        <f t="shared" si="0"/>
        <v>0.010175711601639674</v>
      </c>
      <c r="F26" s="32">
        <f>SUM(F7:F25)</f>
        <v>1.0000000000000004</v>
      </c>
      <c r="G26" s="14">
        <f t="shared" si="0"/>
        <v>0.003931182488840619</v>
      </c>
      <c r="H26" s="15">
        <f t="shared" si="0"/>
        <v>1.0000000000000002</v>
      </c>
      <c r="I26" s="31">
        <f t="shared" si="0"/>
        <v>0</v>
      </c>
      <c r="J26" s="32">
        <f t="shared" si="0"/>
        <v>0</v>
      </c>
      <c r="K26" s="14">
        <f t="shared" si="0"/>
        <v>0</v>
      </c>
      <c r="L26" s="15">
        <f t="shared" si="0"/>
        <v>0</v>
      </c>
      <c r="M26" s="31">
        <f t="shared" si="0"/>
        <v>0</v>
      </c>
      <c r="N26" s="32">
        <f t="shared" si="0"/>
        <v>0</v>
      </c>
      <c r="O26" s="14">
        <f t="shared" si="0"/>
        <v>0</v>
      </c>
      <c r="P26" s="15">
        <f t="shared" si="0"/>
        <v>0</v>
      </c>
      <c r="Q26" s="31">
        <f aca="true" t="shared" si="1" ref="Q26:V26">SUM(Q7:Q25)</f>
        <v>0</v>
      </c>
      <c r="R26" s="32">
        <f t="shared" si="1"/>
        <v>0</v>
      </c>
      <c r="S26" s="14">
        <f t="shared" si="1"/>
        <v>0</v>
      </c>
      <c r="T26" s="15">
        <f t="shared" si="1"/>
        <v>0</v>
      </c>
      <c r="U26" s="31">
        <f t="shared" si="1"/>
        <v>0</v>
      </c>
      <c r="V26" s="32">
        <f t="shared" si="1"/>
        <v>0</v>
      </c>
      <c r="W26" s="14">
        <f>SUM(W7:W25)</f>
        <v>0</v>
      </c>
      <c r="X26" s="15">
        <f>SUM(X7:X25)</f>
        <v>0</v>
      </c>
      <c r="Y26" s="31">
        <f>SUM(Y7:Y25)</f>
        <v>0</v>
      </c>
      <c r="Z26" s="32">
        <f>SUM(Z7:Z25)</f>
        <v>0</v>
      </c>
    </row>
    <row r="27" spans="2:26" ht="15">
      <c r="B27" s="42" t="s">
        <v>40</v>
      </c>
      <c r="C27" s="38">
        <v>42205.8</v>
      </c>
      <c r="D27" s="24"/>
      <c r="E27" s="39">
        <v>18980.23</v>
      </c>
      <c r="F27" s="24"/>
      <c r="G27" s="38">
        <v>7313.54</v>
      </c>
      <c r="H27" s="24"/>
      <c r="I27" s="39"/>
      <c r="J27" s="24"/>
      <c r="K27" s="38"/>
      <c r="L27" s="24"/>
      <c r="M27" s="39"/>
      <c r="N27" s="24"/>
      <c r="O27" s="38"/>
      <c r="P27" s="24"/>
      <c r="Q27" s="39"/>
      <c r="R27" s="24"/>
      <c r="S27" s="38"/>
      <c r="T27" s="24"/>
      <c r="U27" s="39"/>
      <c r="V27" s="24"/>
      <c r="W27" s="38"/>
      <c r="X27" s="24"/>
      <c r="Y27" s="39"/>
      <c r="Z27" s="24"/>
    </row>
    <row r="28" spans="2:26" ht="15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5">
      <c r="B29" s="9" t="s">
        <v>35</v>
      </c>
      <c r="C29" s="18">
        <v>0.0167</v>
      </c>
      <c r="D29" s="19">
        <v>0.728</v>
      </c>
      <c r="E29" s="33">
        <v>0.0082</v>
      </c>
      <c r="F29" s="34">
        <v>0.7291</v>
      </c>
      <c r="G29" s="18">
        <v>-0.0008</v>
      </c>
      <c r="H29" s="19">
        <v>0.7233</v>
      </c>
      <c r="I29" s="33"/>
      <c r="J29" s="34"/>
      <c r="K29" s="18"/>
      <c r="L29" s="19"/>
      <c r="M29" s="33"/>
      <c r="N29" s="34"/>
      <c r="O29" s="18"/>
      <c r="P29" s="19"/>
      <c r="Q29" s="33"/>
      <c r="R29" s="34"/>
      <c r="S29" s="18"/>
      <c r="T29" s="19"/>
      <c r="U29" s="33"/>
      <c r="V29" s="34"/>
      <c r="W29" s="18"/>
      <c r="X29" s="19"/>
      <c r="Y29" s="33"/>
      <c r="Z29" s="34"/>
    </row>
    <row r="30" spans="2:26" ht="15">
      <c r="B30" s="12" t="s">
        <v>36</v>
      </c>
      <c r="C30" s="10">
        <v>0.0063</v>
      </c>
      <c r="D30" s="11">
        <v>0.272</v>
      </c>
      <c r="E30" s="29">
        <v>0.002</v>
      </c>
      <c r="F30" s="30">
        <v>0.2709</v>
      </c>
      <c r="G30" s="10">
        <v>0.0047</v>
      </c>
      <c r="H30" s="11">
        <v>0.2767</v>
      </c>
      <c r="I30" s="29"/>
      <c r="J30" s="30"/>
      <c r="K30" s="10"/>
      <c r="L30" s="11"/>
      <c r="M30" s="29"/>
      <c r="N30" s="30"/>
      <c r="O30" s="10"/>
      <c r="P30" s="11"/>
      <c r="Q30" s="29"/>
      <c r="R30" s="30"/>
      <c r="S30" s="10"/>
      <c r="T30" s="11"/>
      <c r="U30" s="29"/>
      <c r="V30" s="30"/>
      <c r="W30" s="10"/>
      <c r="X30" s="11"/>
      <c r="Y30" s="29"/>
      <c r="Z30" s="30"/>
    </row>
    <row r="31" spans="2:26" ht="15">
      <c r="B31" s="13" t="s">
        <v>34</v>
      </c>
      <c r="C31" s="14">
        <f>SUM(C29:C30)</f>
        <v>0.023</v>
      </c>
      <c r="D31" s="14">
        <f aca="true" t="shared" si="2" ref="D31:F31">SUM(D29:D30)</f>
        <v>1</v>
      </c>
      <c r="E31" s="43">
        <f t="shared" si="2"/>
        <v>0.0102</v>
      </c>
      <c r="F31" s="43">
        <f t="shared" si="2"/>
        <v>1</v>
      </c>
      <c r="G31" s="31">
        <f>SUM(G29:G30)</f>
        <v>0.0039000000000000003</v>
      </c>
      <c r="H31" s="31">
        <f>SUM(H29:H30)</f>
        <v>1</v>
      </c>
      <c r="I31" s="31">
        <f aca="true" t="shared" si="3" ref="I31:J31">SUM(I29:I30)</f>
        <v>0</v>
      </c>
      <c r="J31" s="31">
        <f t="shared" si="3"/>
        <v>0</v>
      </c>
      <c r="K31" s="31">
        <f aca="true" t="shared" si="4" ref="K31">SUM(K29:K30)</f>
        <v>0</v>
      </c>
      <c r="L31" s="31">
        <f aca="true" t="shared" si="5" ref="L31">SUM(L29:L30)</f>
        <v>0</v>
      </c>
      <c r="M31" s="31">
        <f aca="true" t="shared" si="6" ref="M31">SUM(M29:M30)</f>
        <v>0</v>
      </c>
      <c r="N31" s="31">
        <f aca="true" t="shared" si="7" ref="N31">SUM(N29:N30)</f>
        <v>0</v>
      </c>
      <c r="O31" s="14">
        <f aca="true" t="shared" si="8" ref="O31:T31">SUM(O29:O30)</f>
        <v>0</v>
      </c>
      <c r="P31" s="15">
        <f t="shared" si="8"/>
        <v>0</v>
      </c>
      <c r="Q31" s="31">
        <f t="shared" si="8"/>
        <v>0</v>
      </c>
      <c r="R31" s="32">
        <f t="shared" si="8"/>
        <v>0</v>
      </c>
      <c r="S31" s="14">
        <f t="shared" si="8"/>
        <v>0</v>
      </c>
      <c r="T31" s="15">
        <f t="shared" si="8"/>
        <v>0</v>
      </c>
      <c r="U31" s="31">
        <f aca="true" t="shared" si="9" ref="U31:Z31">SUM(U29:U30)</f>
        <v>0</v>
      </c>
      <c r="V31" s="32">
        <f t="shared" si="9"/>
        <v>0</v>
      </c>
      <c r="W31" s="14">
        <f t="shared" si="9"/>
        <v>0</v>
      </c>
      <c r="X31" s="15">
        <f t="shared" si="9"/>
        <v>0</v>
      </c>
      <c r="Y31" s="31">
        <f t="shared" si="9"/>
        <v>0</v>
      </c>
      <c r="Z31" s="32">
        <f t="shared" si="9"/>
        <v>0</v>
      </c>
    </row>
    <row r="32" spans="2:26" ht="15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 ht="15">
      <c r="B33" s="9" t="s">
        <v>37</v>
      </c>
      <c r="C33" s="18">
        <v>0.02</v>
      </c>
      <c r="D33" s="19">
        <v>0.8244</v>
      </c>
      <c r="E33" s="33">
        <v>0.01</v>
      </c>
      <c r="F33" s="34">
        <v>0.8262</v>
      </c>
      <c r="G33" s="18">
        <v>0.0058</v>
      </c>
      <c r="H33" s="19">
        <v>0.829</v>
      </c>
      <c r="I33" s="33"/>
      <c r="J33" s="34"/>
      <c r="K33" s="18"/>
      <c r="L33" s="19"/>
      <c r="M33" s="33"/>
      <c r="N33" s="34"/>
      <c r="O33" s="18"/>
      <c r="P33" s="19"/>
      <c r="Q33" s="33"/>
      <c r="R33" s="34"/>
      <c r="S33" s="18"/>
      <c r="T33" s="19"/>
      <c r="U33" s="33"/>
      <c r="V33" s="34"/>
      <c r="W33" s="18"/>
      <c r="X33" s="19"/>
      <c r="Y33" s="33"/>
      <c r="Z33" s="34"/>
    </row>
    <row r="34" spans="2:26" ht="15">
      <c r="B34" s="12" t="s">
        <v>38</v>
      </c>
      <c r="C34" s="10">
        <v>0.003</v>
      </c>
      <c r="D34" s="11">
        <v>0.1756</v>
      </c>
      <c r="E34" s="29">
        <v>0.0002</v>
      </c>
      <c r="F34" s="30">
        <v>0.1738</v>
      </c>
      <c r="G34" s="10">
        <v>-0.0019</v>
      </c>
      <c r="H34" s="11">
        <v>0.171</v>
      </c>
      <c r="I34" s="29"/>
      <c r="J34" s="30"/>
      <c r="K34" s="10"/>
      <c r="L34" s="11"/>
      <c r="M34" s="29"/>
      <c r="N34" s="30"/>
      <c r="O34" s="10"/>
      <c r="P34" s="11"/>
      <c r="Q34" s="29"/>
      <c r="R34" s="30"/>
      <c r="S34" s="10"/>
      <c r="T34" s="11"/>
      <c r="U34" s="29"/>
      <c r="V34" s="30"/>
      <c r="W34" s="10"/>
      <c r="X34" s="11"/>
      <c r="Y34" s="29"/>
      <c r="Z34" s="30"/>
    </row>
    <row r="35" spans="2:26" ht="15">
      <c r="B35" s="13" t="s">
        <v>34</v>
      </c>
      <c r="C35" s="14">
        <f>SUM(C33:C34)</f>
        <v>0.023</v>
      </c>
      <c r="D35" s="15">
        <f>SUM(D33:D34)</f>
        <v>1</v>
      </c>
      <c r="E35" s="31">
        <f>SUM(E33:E34)</f>
        <v>0.0102</v>
      </c>
      <c r="F35" s="31">
        <f aca="true" t="shared" si="10" ref="F35:J35">SUM(F33:F34)</f>
        <v>1</v>
      </c>
      <c r="G35" s="41">
        <f t="shared" si="10"/>
        <v>0.0039</v>
      </c>
      <c r="H35" s="41">
        <f t="shared" si="10"/>
        <v>1</v>
      </c>
      <c r="I35" s="31">
        <f t="shared" si="10"/>
        <v>0</v>
      </c>
      <c r="J35" s="31">
        <f t="shared" si="10"/>
        <v>0</v>
      </c>
      <c r="K35" s="41">
        <f>SUM(K33:K34)</f>
        <v>0</v>
      </c>
      <c r="L35" s="41">
        <f aca="true" t="shared" si="11" ref="L35">SUM(L33:L34)</f>
        <v>0</v>
      </c>
      <c r="M35" s="31">
        <f aca="true" t="shared" si="12" ref="M35">SUM(M33:M34)</f>
        <v>0</v>
      </c>
      <c r="N35" s="31">
        <f aca="true" t="shared" si="13" ref="N35">SUM(N33:N34)</f>
        <v>0</v>
      </c>
      <c r="O35" s="14">
        <f aca="true" t="shared" si="14" ref="O35:T35">SUM(O33:O34)</f>
        <v>0</v>
      </c>
      <c r="P35" s="15">
        <f t="shared" si="14"/>
        <v>0</v>
      </c>
      <c r="Q35" s="31">
        <f t="shared" si="14"/>
        <v>0</v>
      </c>
      <c r="R35" s="32">
        <f t="shared" si="14"/>
        <v>0</v>
      </c>
      <c r="S35" s="14">
        <f t="shared" si="14"/>
        <v>0</v>
      </c>
      <c r="T35" s="15">
        <f t="shared" si="14"/>
        <v>0</v>
      </c>
      <c r="U35" s="31">
        <f aca="true" t="shared" si="15" ref="U35:Z35">SUM(U33:U34)</f>
        <v>0</v>
      </c>
      <c r="V35" s="32">
        <f t="shared" si="15"/>
        <v>0</v>
      </c>
      <c r="W35" s="14">
        <f t="shared" si="15"/>
        <v>0</v>
      </c>
      <c r="X35" s="15">
        <f t="shared" si="15"/>
        <v>0</v>
      </c>
      <c r="Y35" s="31">
        <f t="shared" si="15"/>
        <v>0</v>
      </c>
      <c r="Z35" s="32">
        <f t="shared" si="15"/>
        <v>0</v>
      </c>
    </row>
    <row r="37" spans="3:10" ht="15">
      <c r="C37" s="35"/>
      <c r="D37" s="35"/>
      <c r="E37" s="49"/>
      <c r="F37" s="49"/>
      <c r="G37" s="35"/>
      <c r="H37" s="35"/>
      <c r="I37" s="36"/>
      <c r="J37" s="36"/>
    </row>
    <row r="38" spans="2:10" ht="15.75">
      <c r="B38" s="22" t="s">
        <v>39</v>
      </c>
      <c r="C38" s="47" t="s">
        <v>48</v>
      </c>
      <c r="D38" s="48"/>
      <c r="E38" s="45" t="s">
        <v>49</v>
      </c>
      <c r="F38" s="46"/>
      <c r="G38" s="47" t="s">
        <v>50</v>
      </c>
      <c r="H38" s="48"/>
      <c r="I38" s="45" t="s">
        <v>51</v>
      </c>
      <c r="J38" s="46"/>
    </row>
    <row r="39" spans="2:10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</row>
    <row r="40" spans="2:10" ht="15">
      <c r="B40" s="9" t="s">
        <v>5</v>
      </c>
      <c r="C40" s="11">
        <v>-0.00129716066958241</v>
      </c>
      <c r="D40" s="11">
        <v>0.0428949045088877</v>
      </c>
      <c r="E40" s="29"/>
      <c r="F40" s="29"/>
      <c r="G40" s="10"/>
      <c r="H40" s="10"/>
      <c r="I40" s="29"/>
      <c r="J40" s="29"/>
    </row>
    <row r="41" spans="2:10" ht="15">
      <c r="B41" s="12" t="s">
        <v>7</v>
      </c>
      <c r="C41" s="11">
        <v>0.00443424129814707</v>
      </c>
      <c r="D41" s="11">
        <v>0.212506541670597</v>
      </c>
      <c r="E41" s="29"/>
      <c r="F41" s="29"/>
      <c r="G41" s="10"/>
      <c r="H41" s="10"/>
      <c r="I41" s="29"/>
      <c r="J41" s="29"/>
    </row>
    <row r="42" spans="2:10" ht="15">
      <c r="B42" s="12" t="s">
        <v>9</v>
      </c>
      <c r="C42" s="11">
        <v>0</v>
      </c>
      <c r="D42" s="10">
        <v>0</v>
      </c>
      <c r="E42" s="29"/>
      <c r="F42" s="29"/>
      <c r="G42" s="10"/>
      <c r="H42" s="10"/>
      <c r="I42" s="29"/>
      <c r="J42" s="29"/>
    </row>
    <row r="43" spans="2:10" ht="15">
      <c r="B43" s="12" t="s">
        <v>11</v>
      </c>
      <c r="C43" s="11">
        <v>0</v>
      </c>
      <c r="D43" s="10">
        <v>0</v>
      </c>
      <c r="E43" s="29"/>
      <c r="F43" s="29"/>
      <c r="G43" s="10"/>
      <c r="H43" s="10"/>
      <c r="I43" s="29"/>
      <c r="J43" s="29"/>
    </row>
    <row r="44" spans="2:10" ht="15">
      <c r="B44" s="12" t="s">
        <v>13</v>
      </c>
      <c r="C44" s="11">
        <v>0.00708759422223992</v>
      </c>
      <c r="D44" s="10">
        <v>0.211620138496729</v>
      </c>
      <c r="E44" s="29"/>
      <c r="F44" s="29"/>
      <c r="G44" s="10"/>
      <c r="H44" s="10"/>
      <c r="I44" s="29"/>
      <c r="J44" s="29"/>
    </row>
    <row r="45" spans="2:10" ht="15">
      <c r="B45" s="12" t="s">
        <v>15</v>
      </c>
      <c r="C45" s="11">
        <v>0.000692118268194042</v>
      </c>
      <c r="D45" s="10">
        <v>0.0292342063166861</v>
      </c>
      <c r="E45" s="29"/>
      <c r="F45" s="29"/>
      <c r="G45" s="10"/>
      <c r="H45" s="10"/>
      <c r="I45" s="29"/>
      <c r="J45" s="29"/>
    </row>
    <row r="46" spans="2:10" ht="15">
      <c r="B46" s="12" t="s">
        <v>17</v>
      </c>
      <c r="C46" s="11">
        <v>0.0119190978606387</v>
      </c>
      <c r="D46" s="10">
        <v>0.182506092856169</v>
      </c>
      <c r="E46" s="29"/>
      <c r="F46" s="29"/>
      <c r="G46" s="10"/>
      <c r="H46" s="10"/>
      <c r="I46" s="29"/>
      <c r="J46" s="29"/>
    </row>
    <row r="47" spans="2:10" ht="15">
      <c r="B47" s="12" t="s">
        <v>19</v>
      </c>
      <c r="C47" s="11">
        <v>0.0129825118876186</v>
      </c>
      <c r="D47" s="10">
        <v>0.151605196365581</v>
      </c>
      <c r="E47" s="29"/>
      <c r="F47" s="29"/>
      <c r="G47" s="10"/>
      <c r="H47" s="10"/>
      <c r="I47" s="29"/>
      <c r="J47" s="29"/>
    </row>
    <row r="48" spans="2:10" ht="15">
      <c r="B48" s="12" t="s">
        <v>21</v>
      </c>
      <c r="C48" s="11">
        <v>0.000703131343060548</v>
      </c>
      <c r="D48" s="10">
        <v>0.0279279925497965</v>
      </c>
      <c r="E48" s="29"/>
      <c r="F48" s="29"/>
      <c r="G48" s="10"/>
      <c r="H48" s="10"/>
      <c r="I48" s="29"/>
      <c r="J48" s="29"/>
    </row>
    <row r="49" spans="2:13" ht="15">
      <c r="B49" s="12" t="s">
        <v>23</v>
      </c>
      <c r="C49" s="11">
        <v>-0.00517863566289911</v>
      </c>
      <c r="D49" s="10">
        <v>0.140079466941557</v>
      </c>
      <c r="E49" s="29"/>
      <c r="F49" s="29"/>
      <c r="G49" s="10"/>
      <c r="H49" s="10"/>
      <c r="I49" s="29"/>
      <c r="J49" s="29"/>
      <c r="M49" s="44"/>
    </row>
    <row r="50" spans="2:10" ht="15">
      <c r="B50" s="12" t="s">
        <v>25</v>
      </c>
      <c r="C50" s="11">
        <v>3.60003530004427E-05</v>
      </c>
      <c r="D50" s="10">
        <v>3.6256884454498E-05</v>
      </c>
      <c r="E50" s="29"/>
      <c r="F50" s="29"/>
      <c r="G50" s="10"/>
      <c r="H50" s="10"/>
      <c r="I50" s="29"/>
      <c r="J50" s="29"/>
    </row>
    <row r="51" spans="2:10" ht="15">
      <c r="B51" s="12" t="s">
        <v>26</v>
      </c>
      <c r="C51" s="11">
        <v>0.00587531652108875</v>
      </c>
      <c r="D51" s="10">
        <v>0.00163109757797523</v>
      </c>
      <c r="E51" s="29"/>
      <c r="F51" s="29"/>
      <c r="G51" s="10"/>
      <c r="H51" s="10"/>
      <c r="I51" s="29"/>
      <c r="J51" s="29"/>
    </row>
    <row r="52" spans="2:10" ht="15">
      <c r="B52" s="12" t="s">
        <v>27</v>
      </c>
      <c r="C52" s="11">
        <v>-5.59992199999915E-05</v>
      </c>
      <c r="D52" s="10">
        <v>8.69987149175286E-05</v>
      </c>
      <c r="E52" s="29"/>
      <c r="F52" s="29"/>
      <c r="G52" s="10"/>
      <c r="H52" s="10"/>
      <c r="I52" s="29"/>
      <c r="J52" s="29"/>
    </row>
    <row r="53" spans="2:10" ht="15">
      <c r="B53" s="12" t="s">
        <v>28</v>
      </c>
      <c r="C53" s="11">
        <v>0</v>
      </c>
      <c r="D53" s="10">
        <v>0</v>
      </c>
      <c r="E53" s="29"/>
      <c r="F53" s="29"/>
      <c r="G53" s="10"/>
      <c r="H53" s="10"/>
      <c r="I53" s="29"/>
      <c r="J53" s="29"/>
    </row>
    <row r="54" spans="2:10" ht="15">
      <c r="B54" s="12" t="s">
        <v>29</v>
      </c>
      <c r="C54" s="11">
        <v>0</v>
      </c>
      <c r="D54" s="10">
        <v>6.85534749847032E-05</v>
      </c>
      <c r="E54" s="29"/>
      <c r="F54" s="29"/>
      <c r="G54" s="10"/>
      <c r="H54" s="10"/>
      <c r="I54" s="29"/>
      <c r="J54" s="29"/>
    </row>
    <row r="55" spans="2:10" ht="15">
      <c r="B55" s="12" t="s">
        <v>30</v>
      </c>
      <c r="C55" s="11">
        <v>0</v>
      </c>
      <c r="D55" s="10">
        <v>0</v>
      </c>
      <c r="E55" s="29"/>
      <c r="F55" s="29"/>
      <c r="G55" s="10"/>
      <c r="H55" s="10"/>
      <c r="I55" s="29"/>
      <c r="J55" s="29"/>
    </row>
    <row r="56" spans="2:10" ht="15">
      <c r="B56" s="12" t="s">
        <v>31</v>
      </c>
      <c r="C56" s="11">
        <v>0</v>
      </c>
      <c r="D56" s="10">
        <v>0</v>
      </c>
      <c r="E56" s="29"/>
      <c r="F56" s="29"/>
      <c r="G56" s="10"/>
      <c r="H56" s="10"/>
      <c r="I56" s="29"/>
      <c r="J56" s="29"/>
    </row>
    <row r="57" spans="2:10" ht="15">
      <c r="B57" s="12" t="s">
        <v>32</v>
      </c>
      <c r="C57" s="11">
        <v>0</v>
      </c>
      <c r="D57" s="10">
        <v>0</v>
      </c>
      <c r="E57" s="29"/>
      <c r="F57" s="29"/>
      <c r="G57" s="10"/>
      <c r="H57" s="10"/>
      <c r="I57" s="29"/>
      <c r="J57" s="29"/>
    </row>
    <row r="58" spans="2:10" ht="15">
      <c r="B58" s="12" t="s">
        <v>33</v>
      </c>
      <c r="C58" s="11">
        <v>-1.70000010000226E-05</v>
      </c>
      <c r="D58" s="11">
        <v>-0.000197446358334929</v>
      </c>
      <c r="E58" s="29"/>
      <c r="F58" s="29"/>
      <c r="G58" s="10"/>
      <c r="H58" s="10"/>
      <c r="I58" s="29"/>
      <c r="J58" s="29"/>
    </row>
    <row r="59" spans="2:10" ht="15">
      <c r="B59" s="13" t="s">
        <v>47</v>
      </c>
      <c r="C59" s="14">
        <v>0.0374460150766398</v>
      </c>
      <c r="D59" s="15">
        <f aca="true" t="shared" si="16" ref="D59:H59">SUM(D40:D58)</f>
        <v>1.0000000000000002</v>
      </c>
      <c r="E59" s="31">
        <f t="shared" si="16"/>
        <v>0</v>
      </c>
      <c r="F59" s="32">
        <f t="shared" si="16"/>
        <v>0</v>
      </c>
      <c r="G59" s="32">
        <f t="shared" si="16"/>
        <v>0</v>
      </c>
      <c r="H59" s="15">
        <f t="shared" si="16"/>
        <v>0</v>
      </c>
      <c r="I59" s="31">
        <f>SUM(I40:I58)</f>
        <v>0</v>
      </c>
      <c r="J59" s="32">
        <f>SUM(J40:J58)</f>
        <v>0</v>
      </c>
    </row>
    <row r="60" spans="2:10" ht="15">
      <c r="B60" s="37" t="s">
        <v>40</v>
      </c>
      <c r="C60" s="38">
        <f>C27+E27+G27</f>
        <v>68499.56999999999</v>
      </c>
      <c r="D60" s="24"/>
      <c r="E60" s="39">
        <f>C27+E27+G27+I27+K27+M27</f>
        <v>68499.56999999999</v>
      </c>
      <c r="F60" s="24"/>
      <c r="G60" s="38">
        <f>C27+E27+G27+I27+K27+M27+O27+Q27+S27</f>
        <v>68499.56999999999</v>
      </c>
      <c r="H60" s="24"/>
      <c r="I60" s="38">
        <f>C27+E27+G27+I27+K27+M27+O27+Q27+S27+U27+W27+Y27</f>
        <v>68499.56999999999</v>
      </c>
      <c r="J60" s="24"/>
    </row>
    <row r="61" spans="2:10" ht="15">
      <c r="B61" s="16"/>
      <c r="C61" s="17"/>
      <c r="D61" s="17"/>
      <c r="E61" s="17"/>
      <c r="F61" s="17"/>
      <c r="G61" s="17"/>
      <c r="H61" s="17"/>
      <c r="I61" s="17"/>
      <c r="J61" s="17"/>
    </row>
    <row r="62" spans="2:10" ht="15">
      <c r="B62" s="9" t="s">
        <v>35</v>
      </c>
      <c r="C62" s="11">
        <v>0.0241594110919992</v>
      </c>
      <c r="D62" s="19">
        <v>0.7233</v>
      </c>
      <c r="E62" s="33"/>
      <c r="F62" s="34"/>
      <c r="G62" s="18"/>
      <c r="H62" s="19"/>
      <c r="I62" s="33"/>
      <c r="J62" s="34"/>
    </row>
    <row r="63" spans="2:10" ht="15">
      <c r="B63" s="12" t="s">
        <v>36</v>
      </c>
      <c r="C63" s="11">
        <v>0.0130899841902272</v>
      </c>
      <c r="D63" s="11">
        <v>0.2767</v>
      </c>
      <c r="E63" s="29"/>
      <c r="F63" s="30"/>
      <c r="G63" s="10"/>
      <c r="H63" s="11"/>
      <c r="I63" s="29"/>
      <c r="J63" s="30"/>
    </row>
    <row r="64" spans="2:10" ht="15">
      <c r="B64" s="13" t="s">
        <v>47</v>
      </c>
      <c r="C64" s="14">
        <v>0.0374460150766398</v>
      </c>
      <c r="D64" s="15">
        <f aca="true" t="shared" si="17" ref="D64:H64">SUM(D62:D63)</f>
        <v>1</v>
      </c>
      <c r="E64" s="31">
        <f t="shared" si="17"/>
        <v>0</v>
      </c>
      <c r="F64" s="32">
        <f t="shared" si="17"/>
        <v>0</v>
      </c>
      <c r="G64" s="14">
        <f t="shared" si="17"/>
        <v>0</v>
      </c>
      <c r="H64" s="15">
        <f t="shared" si="17"/>
        <v>0</v>
      </c>
      <c r="I64" s="31">
        <f>SUM(I62:I63)</f>
        <v>0</v>
      </c>
      <c r="J64" s="32">
        <f>SUM(J62:J63)</f>
        <v>0</v>
      </c>
    </row>
    <row r="65" spans="2:10" ht="15">
      <c r="B65" s="16"/>
      <c r="C65" s="17"/>
      <c r="D65" s="17"/>
      <c r="E65" s="17"/>
      <c r="F65" s="17"/>
      <c r="G65" s="17"/>
      <c r="H65" s="17"/>
      <c r="I65" s="17"/>
      <c r="J65" s="17"/>
    </row>
    <row r="66" spans="2:10" ht="15">
      <c r="B66" s="9" t="s">
        <v>37</v>
      </c>
      <c r="C66" s="11">
        <v>0.0362102814560514</v>
      </c>
      <c r="D66" s="19">
        <v>0.829</v>
      </c>
      <c r="E66" s="33"/>
      <c r="F66" s="34"/>
      <c r="G66" s="18"/>
      <c r="H66" s="19"/>
      <c r="I66" s="33"/>
      <c r="J66" s="34"/>
    </row>
    <row r="67" spans="2:10" ht="15">
      <c r="B67" s="12" t="s">
        <v>38</v>
      </c>
      <c r="C67" s="11">
        <v>0.00124148309941963</v>
      </c>
      <c r="D67" s="11">
        <v>0.171</v>
      </c>
      <c r="E67" s="29"/>
      <c r="F67" s="30"/>
      <c r="G67" s="10"/>
      <c r="H67" s="11"/>
      <c r="I67" s="29"/>
      <c r="J67" s="30"/>
    </row>
    <row r="68" spans="2:10" ht="15">
      <c r="B68" s="13" t="s">
        <v>47</v>
      </c>
      <c r="C68" s="14">
        <v>0.0374460150766398</v>
      </c>
      <c r="D68" s="15">
        <f aca="true" t="shared" si="18" ref="D68:H68">SUM(D66:D67)</f>
        <v>1</v>
      </c>
      <c r="E68" s="31">
        <f t="shared" si="18"/>
        <v>0</v>
      </c>
      <c r="F68" s="32">
        <f t="shared" si="18"/>
        <v>0</v>
      </c>
      <c r="G68" s="14">
        <f t="shared" si="18"/>
        <v>0</v>
      </c>
      <c r="H68" s="15">
        <f t="shared" si="18"/>
        <v>0</v>
      </c>
      <c r="I68" s="31">
        <f>SUM(I66:I67)</f>
        <v>0</v>
      </c>
      <c r="J68" s="32">
        <f>SUM(J66:J67)</f>
        <v>0</v>
      </c>
    </row>
    <row r="70" ht="15">
      <c r="B70" s="1" t="s">
        <v>43</v>
      </c>
    </row>
    <row r="71" ht="15">
      <c r="B71" s="1" t="s">
        <v>44</v>
      </c>
    </row>
    <row r="74" ht="15">
      <c r="B74"/>
    </row>
  </sheetData>
  <mergeCells count="5">
    <mergeCell ref="I38:J38"/>
    <mergeCell ref="E38:F38"/>
    <mergeCell ref="G38:H38"/>
    <mergeCell ref="E37:F37"/>
    <mergeCell ref="C38:D38"/>
  </mergeCells>
  <printOptions/>
  <pageMargins left="0" right="0" top="0" bottom="0.5511811023622047" header="0" footer="0.31496062992125984"/>
  <pageSetup fitToHeight="1" fitToWidth="1" horizontalDpi="600" verticalDpi="600" orientation="portrait" paperSize="9" scale="74" r:id="rId1"/>
  <headerFooter>
    <oddFooter>&amp;L&amp;Z&amp;F&amp;A</oddFooter>
  </headerFooter>
  <ignoredErrors>
    <ignoredError sqref="F6 J6 H6 G6 I6 P6 N6 L6 K6 M6 O6 Q6:Z6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subject/>
  <dc:creator>Joe Sternberg</dc:creator>
  <cp:keywords/>
  <dc:description/>
  <cp:lastModifiedBy>Adi Asif</cp:lastModifiedBy>
  <cp:lastPrinted>2016-08-07T13:00:52Z</cp:lastPrinted>
  <dcterms:created xsi:type="dcterms:W3CDTF">2016-08-07T08:05:35Z</dcterms:created>
  <dcterms:modified xsi:type="dcterms:W3CDTF">2019-04-16T05:22:45Z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